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ACKUP\"/>
    </mc:Choice>
  </mc:AlternateContent>
  <xr:revisionPtr revIDLastSave="0" documentId="13_ncr:1_{846271C3-B51D-4DB7-9DD9-D6658905FEF6}" xr6:coauthVersionLast="47" xr6:coauthVersionMax="47" xr10:uidLastSave="{00000000-0000-0000-0000-000000000000}"/>
  <bookViews>
    <workbookView xWindow="-110" yWindow="-110" windowWidth="24620" windowHeight="16220" xr2:uid="{A0106A83-BE6C-439A-BBA7-6461638C3EEC}"/>
  </bookViews>
  <sheets>
    <sheet name="Causal" sheetId="3" r:id="rId1"/>
    <sheet name="HOE" sheetId="2" r:id="rId2"/>
  </sheets>
  <definedNames>
    <definedName name="solver_adj" localSheetId="0" hidden="1">Causal!$G$31:$G$51</definedName>
    <definedName name="solver_adj" localSheetId="1" hidden="1">HOE!$G$11:$G$51</definedName>
    <definedName name="solver_cvg" localSheetId="0" hidden="1">0.0001</definedName>
    <definedName name="solver_cvg" localSheetId="1" hidden="1">0.0001</definedName>
    <definedName name="solver_drv" localSheetId="0" hidden="1">1</definedName>
    <definedName name="solver_drv" localSheetId="1" hidden="1">1</definedName>
    <definedName name="solver_eng" localSheetId="0" hidden="1">1</definedName>
    <definedName name="solver_eng" localSheetId="1" hidden="1">1</definedName>
    <definedName name="solver_est" localSheetId="0" hidden="1">1</definedName>
    <definedName name="solver_est" localSheetId="1" hidden="1">1</definedName>
    <definedName name="solver_itr" localSheetId="0" hidden="1">2147483647</definedName>
    <definedName name="solver_itr" localSheetId="1" hidden="1">2147483647</definedName>
    <definedName name="solver_lhs1" localSheetId="0" hidden="1">Causal!$G$31:$G$51</definedName>
    <definedName name="solver_lhs1" localSheetId="1" hidden="1">HOE!$G$11:$G$51</definedName>
    <definedName name="solver_lhs2" localSheetId="0" hidden="1">Causal!$H$2</definedName>
    <definedName name="solver_lhs2" localSheetId="1" hidden="1">HOE!$H$2</definedName>
    <definedName name="solver_mip" localSheetId="0" hidden="1">2147483647</definedName>
    <definedName name="solver_mip" localSheetId="1" hidden="1">2147483647</definedName>
    <definedName name="solver_mni" localSheetId="0" hidden="1">30</definedName>
    <definedName name="solver_mni" localSheetId="1" hidden="1">30</definedName>
    <definedName name="solver_mrt" localSheetId="0" hidden="1">0.075</definedName>
    <definedName name="solver_mrt" localSheetId="1" hidden="1">0.075</definedName>
    <definedName name="solver_msl" localSheetId="0" hidden="1">2</definedName>
    <definedName name="solver_msl" localSheetId="1" hidden="1">2</definedName>
    <definedName name="solver_neg" localSheetId="0" hidden="1">1</definedName>
    <definedName name="solver_neg" localSheetId="1" hidden="1">1</definedName>
    <definedName name="solver_nod" localSheetId="0" hidden="1">2147483647</definedName>
    <definedName name="solver_nod" localSheetId="1" hidden="1">2147483647</definedName>
    <definedName name="solver_num" localSheetId="0" hidden="1">2</definedName>
    <definedName name="solver_num" localSheetId="1" hidden="1">2</definedName>
    <definedName name="solver_nwt" localSheetId="0" hidden="1">1</definedName>
    <definedName name="solver_nwt" localSheetId="1" hidden="1">1</definedName>
    <definedName name="solver_opt" localSheetId="0" hidden="1">Causal!$N$2</definedName>
    <definedName name="solver_opt" localSheetId="1" hidden="1">HOE!$N$2</definedName>
    <definedName name="solver_pre" localSheetId="0" hidden="1">0.000001</definedName>
    <definedName name="solver_pre" localSheetId="1" hidden="1">0.000001</definedName>
    <definedName name="solver_rbv" localSheetId="0" hidden="1">1</definedName>
    <definedName name="solver_rbv" localSheetId="1" hidden="1">1</definedName>
    <definedName name="solver_rel1" localSheetId="0" hidden="1">1</definedName>
    <definedName name="solver_rel1" localSheetId="1" hidden="1">1</definedName>
    <definedName name="solver_rel2" localSheetId="0" hidden="1">1</definedName>
    <definedName name="solver_rel2" localSheetId="1" hidden="1">1</definedName>
    <definedName name="solver_rhs1" localSheetId="0" hidden="1">10</definedName>
    <definedName name="solver_rhs1" localSheetId="1" hidden="1">10</definedName>
    <definedName name="solver_rhs2" localSheetId="0" hidden="1">Causal!$K$2</definedName>
    <definedName name="solver_rhs2" localSheetId="1" hidden="1">HOE!$K$2</definedName>
    <definedName name="solver_rlx" localSheetId="0" hidden="1">2</definedName>
    <definedName name="solver_rlx" localSheetId="1" hidden="1">2</definedName>
    <definedName name="solver_rsd" localSheetId="0" hidden="1">0</definedName>
    <definedName name="solver_rsd" localSheetId="1" hidden="1">0</definedName>
    <definedName name="solver_scl" localSheetId="0" hidden="1">1</definedName>
    <definedName name="solver_scl" localSheetId="1" hidden="1">1</definedName>
    <definedName name="solver_sho" localSheetId="0" hidden="1">2</definedName>
    <definedName name="solver_sho" localSheetId="1" hidden="1">2</definedName>
    <definedName name="solver_ssz" localSheetId="0" hidden="1">100</definedName>
    <definedName name="solver_ssz" localSheetId="1" hidden="1">100</definedName>
    <definedName name="solver_tim" localSheetId="0" hidden="1">2147483647</definedName>
    <definedName name="solver_tim" localSheetId="1" hidden="1">2147483647</definedName>
    <definedName name="solver_tol" localSheetId="0" hidden="1">0.01</definedName>
    <definedName name="solver_tol" localSheetId="1" hidden="1">0.01</definedName>
    <definedName name="solver_typ" localSheetId="0" hidden="1">2</definedName>
    <definedName name="solver_typ" localSheetId="1" hidden="1">2</definedName>
    <definedName name="solver_val" localSheetId="0" hidden="1">0</definedName>
    <definedName name="solver_val" localSheetId="1" hidden="1">0</definedName>
    <definedName name="solver_ver" localSheetId="0" hidden="1">3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3" l="1"/>
  <c r="B3" i="3"/>
  <c r="C2" i="3"/>
  <c r="B2" i="3"/>
  <c r="B2" i="2"/>
  <c r="C3" i="2"/>
  <c r="B3" i="2"/>
  <c r="C2" i="2"/>
  <c r="XFD1048550" i="2"/>
  <c r="XFD1048551" i="2"/>
  <c r="XFD1048552" i="2"/>
  <c r="XFD1048553" i="2"/>
  <c r="XFD1048554" i="2"/>
  <c r="XFD1048555" i="2"/>
  <c r="XFD1048556" i="2"/>
  <c r="XFD1048557" i="2"/>
  <c r="XFD1048558" i="2"/>
  <c r="XFD1048559" i="2"/>
  <c r="XFD1048560" i="2"/>
  <c r="XFD1048561" i="2"/>
  <c r="XFD1048562" i="2"/>
  <c r="XFD1048563" i="2"/>
  <c r="XFD1048564" i="2"/>
  <c r="XFD1048565" i="2"/>
  <c r="XFD1048566" i="2"/>
  <c r="XFD1048567" i="2"/>
  <c r="XFD1048568" i="2"/>
  <c r="XFD1048569" i="2"/>
  <c r="XFD1048570" i="2"/>
  <c r="XFD1048571" i="2"/>
  <c r="XFD1048572" i="2"/>
  <c r="XFD1048573" i="2"/>
  <c r="XFD1048574" i="2"/>
  <c r="XFD1048575" i="2"/>
  <c r="H12" i="3"/>
  <c r="H31" i="3"/>
  <c r="H30" i="2"/>
  <c r="H31" i="2"/>
  <c r="XFD1048575" i="3"/>
  <c r="XFD1048574" i="3"/>
  <c r="XFD1048573" i="3"/>
  <c r="XFD1048572" i="3"/>
  <c r="XFD1048571" i="3"/>
  <c r="XFD1048570" i="3"/>
  <c r="XFD1048569" i="3"/>
  <c r="XFD1048568" i="3"/>
  <c r="XFD1048567" i="3"/>
  <c r="XFD1048566" i="3"/>
  <c r="XFD1048565" i="3"/>
  <c r="XFD1048564" i="3"/>
  <c r="XFD1048563" i="3"/>
  <c r="XFD1048562" i="3"/>
  <c r="XFD1048561" i="3"/>
  <c r="XFD1048560" i="3"/>
  <c r="XFD1048559" i="3"/>
  <c r="XFD1048558" i="3"/>
  <c r="XFD1048557" i="3"/>
  <c r="XFD1048556" i="3"/>
  <c r="XFD1048555" i="3"/>
  <c r="XFD1048554" i="3"/>
  <c r="XFD1048553" i="3"/>
  <c r="XFD1048552" i="3"/>
  <c r="XFD1048551" i="3"/>
  <c r="XFD1048550" i="3"/>
  <c r="G53" i="3"/>
  <c r="H50" i="3"/>
  <c r="H49" i="3"/>
  <c r="H48" i="3"/>
  <c r="H47" i="3"/>
  <c r="H46" i="3"/>
  <c r="H45" i="3"/>
  <c r="H44" i="3"/>
  <c r="H43" i="3"/>
  <c r="H42" i="3"/>
  <c r="H41" i="3"/>
  <c r="R40" i="3" a="1"/>
  <c r="H40" i="3"/>
  <c r="R39" i="3" a="1"/>
  <c r="R39" i="3" s="1"/>
  <c r="H39" i="3"/>
  <c r="R38" i="3" a="1"/>
  <c r="H38" i="3"/>
  <c r="R37" i="3" a="1"/>
  <c r="R37" i="3" s="1"/>
  <c r="H37" i="3"/>
  <c r="R36" i="3" a="1"/>
  <c r="H36" i="3"/>
  <c r="R35" i="3" a="1"/>
  <c r="H35" i="3"/>
  <c r="R34" i="3" a="1"/>
  <c r="R34" i="3" s="1"/>
  <c r="H34" i="3"/>
  <c r="R33" i="3" a="1"/>
  <c r="R33" i="3" s="1"/>
  <c r="H33" i="3"/>
  <c r="R32" i="3" a="1"/>
  <c r="R32" i="3" s="1"/>
  <c r="H32" i="3"/>
  <c r="A32" i="3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R31" i="3" a="1"/>
  <c r="R30" i="3" a="1"/>
  <c r="R30" i="3" s="1"/>
  <c r="R29" i="3" a="1"/>
  <c r="R29" i="3" s="1"/>
  <c r="H29" i="3"/>
  <c r="A29" i="3"/>
  <c r="R28" i="3" a="1"/>
  <c r="H28" i="3"/>
  <c r="A28" i="3"/>
  <c r="A27" i="3" s="1"/>
  <c r="A26" i="3" s="1"/>
  <c r="A25" i="3" s="1"/>
  <c r="A24" i="3" s="1"/>
  <c r="A23" i="3" s="1"/>
  <c r="A22" i="3" s="1"/>
  <c r="A21" i="3" s="1"/>
  <c r="A20" i="3" s="1"/>
  <c r="A19" i="3" s="1"/>
  <c r="A18" i="3" s="1"/>
  <c r="A17" i="3" s="1"/>
  <c r="R27" i="3" a="1"/>
  <c r="R27" i="3" s="1"/>
  <c r="H27" i="3"/>
  <c r="R26" i="3" a="1"/>
  <c r="R26" i="3" s="1"/>
  <c r="H26" i="3"/>
  <c r="R25" i="3" a="1"/>
  <c r="H25" i="3"/>
  <c r="R24" i="3" a="1"/>
  <c r="H24" i="3"/>
  <c r="R23" i="3" a="1"/>
  <c r="R23" i="3" s="1"/>
  <c r="H23" i="3"/>
  <c r="R22" i="3" a="1"/>
  <c r="H22" i="3"/>
  <c r="R21" i="3" a="1"/>
  <c r="R21" i="3" s="1"/>
  <c r="H21" i="3"/>
  <c r="R20" i="3" a="1"/>
  <c r="R20" i="3" s="1"/>
  <c r="H20" i="3"/>
  <c r="H19" i="3"/>
  <c r="H18" i="3"/>
  <c r="H17" i="3"/>
  <c r="H16" i="3"/>
  <c r="H15" i="3"/>
  <c r="H14" i="3"/>
  <c r="H13" i="3"/>
  <c r="F12" i="3"/>
  <c r="F13" i="3" s="1"/>
  <c r="K11" i="3"/>
  <c r="I2" i="3" a="1"/>
  <c r="I2" i="3" s="1"/>
  <c r="I2" i="2" a="1"/>
  <c r="I2" i="2" s="1"/>
  <c r="K11" i="2"/>
  <c r="G53" i="2"/>
  <c r="H50" i="2"/>
  <c r="H49" i="2"/>
  <c r="H48" i="2"/>
  <c r="H47" i="2"/>
  <c r="H46" i="2"/>
  <c r="H45" i="2"/>
  <c r="H44" i="2"/>
  <c r="H43" i="2"/>
  <c r="H42" i="2"/>
  <c r="H41" i="2"/>
  <c r="R40" i="2" a="1"/>
  <c r="R40" i="2" s="1"/>
  <c r="H40" i="2"/>
  <c r="R39" i="2" a="1"/>
  <c r="R39" i="2" s="1"/>
  <c r="H39" i="2"/>
  <c r="R38" i="2" a="1"/>
  <c r="R38" i="2" s="1"/>
  <c r="H38" i="2"/>
  <c r="R37" i="2" a="1"/>
  <c r="R37" i="2" s="1"/>
  <c r="H37" i="2"/>
  <c r="R36" i="2" a="1"/>
  <c r="R36" i="2" s="1"/>
  <c r="H36" i="2"/>
  <c r="R35" i="2" a="1"/>
  <c r="R35" i="2" s="1"/>
  <c r="H35" i="2"/>
  <c r="R34" i="2" a="1"/>
  <c r="R34" i="2" s="1"/>
  <c r="H34" i="2"/>
  <c r="R33" i="2" a="1"/>
  <c r="R33" i="2" s="1"/>
  <c r="H33" i="2"/>
  <c r="R32" i="2" a="1"/>
  <c r="R32" i="2" s="1"/>
  <c r="H32" i="2"/>
  <c r="A32" i="2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R31" i="2" a="1"/>
  <c r="R31" i="2" s="1"/>
  <c r="R30" i="2" a="1"/>
  <c r="R30" i="2" s="1"/>
  <c r="R29" i="2" a="1"/>
  <c r="R29" i="2" s="1"/>
  <c r="H29" i="2"/>
  <c r="A29" i="2"/>
  <c r="A28" i="2" s="1"/>
  <c r="A27" i="2" s="1"/>
  <c r="A26" i="2" s="1"/>
  <c r="A25" i="2" s="1"/>
  <c r="A24" i="2" s="1"/>
  <c r="A23" i="2" s="1"/>
  <c r="A22" i="2" s="1"/>
  <c r="A21" i="2" s="1"/>
  <c r="A20" i="2" s="1"/>
  <c r="A19" i="2" s="1"/>
  <c r="A18" i="2" s="1"/>
  <c r="A17" i="2" s="1"/>
  <c r="R28" i="2" a="1"/>
  <c r="R28" i="2" s="1"/>
  <c r="H28" i="2"/>
  <c r="R27" i="2" a="1"/>
  <c r="R27" i="2" s="1"/>
  <c r="H27" i="2"/>
  <c r="R26" i="2" a="1"/>
  <c r="R26" i="2" s="1"/>
  <c r="H26" i="2"/>
  <c r="R25" i="2" a="1"/>
  <c r="R25" i="2" s="1"/>
  <c r="H25" i="2"/>
  <c r="R24" i="2" a="1"/>
  <c r="R24" i="2" s="1"/>
  <c r="H24" i="2"/>
  <c r="R23" i="2" a="1"/>
  <c r="R23" i="2" s="1"/>
  <c r="H23" i="2"/>
  <c r="R22" i="2" a="1"/>
  <c r="R22" i="2" s="1"/>
  <c r="H22" i="2"/>
  <c r="R21" i="2" a="1"/>
  <c r="R21" i="2" s="1"/>
  <c r="H21" i="2"/>
  <c r="R20" i="2" a="1"/>
  <c r="R20" i="2" s="1"/>
  <c r="H20" i="2"/>
  <c r="H19" i="2"/>
  <c r="H18" i="2"/>
  <c r="H17" i="2"/>
  <c r="H16" i="2"/>
  <c r="H15" i="2"/>
  <c r="H14" i="2"/>
  <c r="H13" i="2"/>
  <c r="H12" i="2"/>
  <c r="F12" i="2"/>
  <c r="F13" i="2" s="1"/>
  <c r="K13" i="2" s="1"/>
  <c r="D2" i="2" l="1"/>
  <c r="H2" i="3" a="1"/>
  <c r="R40" i="3"/>
  <c r="R38" i="3"/>
  <c r="R36" i="3"/>
  <c r="R31" i="3"/>
  <c r="R28" i="3"/>
  <c r="R25" i="3"/>
  <c r="R22" i="3"/>
  <c r="R24" i="3"/>
  <c r="R35" i="3"/>
  <c r="D2" i="3"/>
  <c r="F14" i="3"/>
  <c r="K13" i="3"/>
  <c r="K12" i="3"/>
  <c r="M49" i="3" s="1" a="1"/>
  <c r="M49" i="3" s="1"/>
  <c r="M50" i="3" a="1"/>
  <c r="M50" i="3" s="1"/>
  <c r="K12" i="2"/>
  <c r="H2" i="2" a="1"/>
  <c r="H2" i="2" s="1"/>
  <c r="J2" i="2" s="1"/>
  <c r="F14" i="2"/>
  <c r="H2" i="3" l="1"/>
  <c r="J2" i="3" s="1"/>
  <c r="M48" i="3" a="1"/>
  <c r="M48" i="3" s="1"/>
  <c r="K14" i="3"/>
  <c r="F15" i="3"/>
  <c r="F15" i="2"/>
  <c r="K14" i="2"/>
  <c r="M47" i="2" s="1" a="1"/>
  <c r="M47" i="2" s="1"/>
  <c r="M48" i="2" a="1"/>
  <c r="M48" i="2" s="1"/>
  <c r="M50" i="2" a="1"/>
  <c r="M50" i="2" s="1"/>
  <c r="M49" i="2" a="1"/>
  <c r="M49" i="2" s="1"/>
  <c r="M47" i="3" l="1" a="1"/>
  <c r="M47" i="3" s="1"/>
  <c r="F16" i="3"/>
  <c r="K15" i="3"/>
  <c r="F16" i="2"/>
  <c r="K15" i="2"/>
  <c r="K16" i="3" l="1"/>
  <c r="F17" i="3"/>
  <c r="M46" i="3" a="1"/>
  <c r="M46" i="3" s="1"/>
  <c r="M46" i="2" a="1"/>
  <c r="M46" i="2" s="1"/>
  <c r="F17" i="2"/>
  <c r="K16" i="2"/>
  <c r="F18" i="3" l="1"/>
  <c r="K17" i="3"/>
  <c r="M45" i="3" a="1"/>
  <c r="M45" i="3" s="1"/>
  <c r="F18" i="2"/>
  <c r="K17" i="2"/>
  <c r="M44" i="2" s="1" a="1"/>
  <c r="M44" i="2" s="1"/>
  <c r="M45" i="2" a="1"/>
  <c r="M45" i="2" s="1"/>
  <c r="K18" i="3" l="1"/>
  <c r="F19" i="3"/>
  <c r="M44" i="3" a="1"/>
  <c r="M44" i="3" s="1"/>
  <c r="F19" i="2"/>
  <c r="K18" i="2"/>
  <c r="M43" i="3" l="1" a="1"/>
  <c r="M43" i="3" s="1"/>
  <c r="F20" i="3"/>
  <c r="K19" i="3"/>
  <c r="M43" i="2" a="1"/>
  <c r="M43" i="2" s="1"/>
  <c r="F20" i="2"/>
  <c r="K19" i="2"/>
  <c r="M42" i="3" l="1" a="1"/>
  <c r="M42" i="3" s="1"/>
  <c r="K20" i="3"/>
  <c r="F21" i="3"/>
  <c r="M42" i="2" a="1"/>
  <c r="M42" i="2" s="1"/>
  <c r="F21" i="2"/>
  <c r="K20" i="2"/>
  <c r="M41" i="3" l="1" a="1"/>
  <c r="M41" i="3" s="1"/>
  <c r="K21" i="3"/>
  <c r="F22" i="3"/>
  <c r="F22" i="2"/>
  <c r="K21" i="2"/>
  <c r="M40" i="2" s="1" a="1"/>
  <c r="M40" i="2" s="1"/>
  <c r="M41" i="2" a="1"/>
  <c r="M41" i="2" s="1"/>
  <c r="K22" i="3" l="1"/>
  <c r="F23" i="3"/>
  <c r="F23" i="2"/>
  <c r="K22" i="2"/>
  <c r="F24" i="3" l="1"/>
  <c r="K23" i="3"/>
  <c r="F24" i="2"/>
  <c r="K23" i="2"/>
  <c r="F25" i="3" l="1"/>
  <c r="K24" i="3"/>
  <c r="F25" i="2"/>
  <c r="K24" i="2"/>
  <c r="F26" i="3" l="1"/>
  <c r="K25" i="3"/>
  <c r="F26" i="2"/>
  <c r="K25" i="2"/>
  <c r="F27" i="3" l="1"/>
  <c r="K26" i="3"/>
  <c r="F27" i="2"/>
  <c r="K26" i="2"/>
  <c r="K27" i="3" l="1"/>
  <c r="F28" i="3"/>
  <c r="F28" i="2"/>
  <c r="K27" i="2"/>
  <c r="K28" i="3" l="1"/>
  <c r="F29" i="3"/>
  <c r="F29" i="2"/>
  <c r="K28" i="2"/>
  <c r="F30" i="3" l="1"/>
  <c r="K29" i="3"/>
  <c r="F30" i="2"/>
  <c r="K29" i="2"/>
  <c r="F31" i="3" l="1"/>
  <c r="K30" i="3"/>
  <c r="F31" i="2"/>
  <c r="K30" i="2"/>
  <c r="K31" i="3" l="1"/>
  <c r="F32" i="3"/>
  <c r="F32" i="2"/>
  <c r="K31" i="2"/>
  <c r="K32" i="3" l="1"/>
  <c r="F33" i="3"/>
  <c r="F33" i="2"/>
  <c r="K32" i="2"/>
  <c r="K33" i="3" l="1"/>
  <c r="F34" i="3"/>
  <c r="F34" i="2"/>
  <c r="K33" i="2"/>
  <c r="K34" i="3" l="1"/>
  <c r="F35" i="3"/>
  <c r="F35" i="2"/>
  <c r="K34" i="2"/>
  <c r="K35" i="3" l="1"/>
  <c r="F36" i="3"/>
  <c r="F36" i="2"/>
  <c r="K35" i="2"/>
  <c r="F37" i="3" l="1"/>
  <c r="K36" i="3"/>
  <c r="F37" i="2"/>
  <c r="K36" i="2"/>
  <c r="K37" i="3" l="1"/>
  <c r="F38" i="3"/>
  <c r="F38" i="2"/>
  <c r="K37" i="2"/>
  <c r="K38" i="3" l="1"/>
  <c r="F39" i="3"/>
  <c r="F39" i="2"/>
  <c r="K38" i="2"/>
  <c r="K39" i="3" l="1"/>
  <c r="F40" i="3"/>
  <c r="F40" i="2"/>
  <c r="K39" i="2"/>
  <c r="K40" i="3" l="1"/>
  <c r="F41" i="3"/>
  <c r="F41" i="2"/>
  <c r="K40" i="2"/>
  <c r="K41" i="3" l="1"/>
  <c r="F42" i="3"/>
  <c r="F42" i="2"/>
  <c r="K41" i="2"/>
  <c r="F43" i="3" l="1"/>
  <c r="K42" i="3"/>
  <c r="F43" i="2"/>
  <c r="K42" i="2"/>
  <c r="F44" i="3" l="1"/>
  <c r="K43" i="3"/>
  <c r="F44" i="2"/>
  <c r="K43" i="2"/>
  <c r="K44" i="3" l="1"/>
  <c r="F45" i="3"/>
  <c r="F45" i="2"/>
  <c r="K44" i="2"/>
  <c r="K45" i="3" l="1"/>
  <c r="F46" i="3"/>
  <c r="F46" i="2"/>
  <c r="K45" i="2"/>
  <c r="F47" i="3" l="1"/>
  <c r="K46" i="3"/>
  <c r="F47" i="2"/>
  <c r="K46" i="2"/>
  <c r="F48" i="3" l="1"/>
  <c r="K47" i="3"/>
  <c r="F48" i="2"/>
  <c r="K47" i="2"/>
  <c r="K48" i="3" l="1"/>
  <c r="F49" i="3"/>
  <c r="F49" i="2"/>
  <c r="K48" i="2"/>
  <c r="K49" i="3" l="1"/>
  <c r="F50" i="3"/>
  <c r="F50" i="2"/>
  <c r="K49" i="2"/>
  <c r="F51" i="3" l="1"/>
  <c r="K50" i="3"/>
  <c r="F51" i="2"/>
  <c r="K50" i="2"/>
  <c r="K51" i="3" l="1"/>
  <c r="M51" i="3" s="1" a="1"/>
  <c r="M51" i="3" s="1"/>
  <c r="G2" i="3" a="1"/>
  <c r="G2" i="3" s="1"/>
  <c r="K51" i="2"/>
  <c r="G2" i="2" a="1"/>
  <c r="G2" i="2" s="1"/>
  <c r="M528" i="3" l="1" a="1"/>
  <c r="M528" i="3" s="1"/>
  <c r="M460" i="3" a="1"/>
  <c r="M460" i="3" s="1"/>
  <c r="N460" i="3" s="1"/>
  <c r="M515" i="3" a="1"/>
  <c r="M515" i="3" s="1"/>
  <c r="M510" i="3" a="1"/>
  <c r="M510" i="3" s="1"/>
  <c r="N510" i="3" s="1"/>
  <c r="M527" i="3" a="1"/>
  <c r="M527" i="3" s="1"/>
  <c r="M520" i="3" a="1"/>
  <c r="M520" i="3" s="1"/>
  <c r="M523" i="3" a="1"/>
  <c r="M523" i="3" s="1"/>
  <c r="M512" i="3" a="1"/>
  <c r="M512" i="3" s="1"/>
  <c r="M106" i="3" a="1"/>
  <c r="M106" i="3" s="1"/>
  <c r="N106" i="3" s="1"/>
  <c r="M522" i="3" a="1"/>
  <c r="M522" i="3" s="1"/>
  <c r="M176" i="3" a="1"/>
  <c r="M176" i="3" s="1"/>
  <c r="N176" i="3" s="1"/>
  <c r="M493" i="3" a="1"/>
  <c r="M493" i="3" s="1"/>
  <c r="N493" i="3" s="1"/>
  <c r="M338" i="3" a="1"/>
  <c r="M338" i="3" s="1"/>
  <c r="N338" i="3" s="1"/>
  <c r="M411" i="3" a="1"/>
  <c r="M411" i="3" s="1"/>
  <c r="N411" i="3" s="1"/>
  <c r="M235" i="3" a="1"/>
  <c r="M235" i="3" s="1"/>
  <c r="N235" i="3" s="1"/>
  <c r="M116" i="3" a="1"/>
  <c r="M116" i="3" s="1"/>
  <c r="N116" i="3" s="1"/>
  <c r="M63" i="3" a="1"/>
  <c r="M63" i="3" s="1"/>
  <c r="N63" i="3" s="1"/>
  <c r="M83" i="3" a="1"/>
  <c r="M83" i="3" s="1"/>
  <c r="N83" i="3" s="1"/>
  <c r="M488" i="3" a="1"/>
  <c r="M488" i="3" s="1"/>
  <c r="N488" i="3" s="1"/>
  <c r="M275" i="3" a="1"/>
  <c r="M275" i="3" s="1"/>
  <c r="N275" i="3" s="1"/>
  <c r="M136" i="3" a="1"/>
  <c r="M136" i="3" s="1"/>
  <c r="N136" i="3" s="1"/>
  <c r="M464" i="3" a="1"/>
  <c r="M464" i="3" s="1"/>
  <c r="N464" i="3" s="1"/>
  <c r="M174" i="3" a="1"/>
  <c r="M174" i="3" s="1"/>
  <c r="N174" i="3" s="1"/>
  <c r="M513" i="3" a="1"/>
  <c r="M513" i="3" s="1"/>
  <c r="M481" i="3" a="1"/>
  <c r="M481" i="3" s="1"/>
  <c r="N481" i="3" s="1"/>
  <c r="M157" i="3" a="1"/>
  <c r="M157" i="3" s="1"/>
  <c r="N157" i="3" s="1"/>
  <c r="M184" i="3" a="1"/>
  <c r="M184" i="3" s="1"/>
  <c r="N184" i="3" s="1"/>
  <c r="M152" i="3" a="1"/>
  <c r="M152" i="3" s="1"/>
  <c r="N152" i="3" s="1"/>
  <c r="M414" i="3" a="1"/>
  <c r="M414" i="3" s="1"/>
  <c r="N414" i="3" s="1"/>
  <c r="M217" i="3" a="1"/>
  <c r="M217" i="3" s="1"/>
  <c r="N217" i="3" s="1"/>
  <c r="M86" i="3" a="1"/>
  <c r="M86" i="3" s="1"/>
  <c r="N86" i="3" s="1"/>
  <c r="M79" i="3" a="1"/>
  <c r="M79" i="3" s="1"/>
  <c r="N79" i="3" s="1"/>
  <c r="M456" i="3" a="1"/>
  <c r="M456" i="3" s="1"/>
  <c r="N456" i="3" s="1"/>
  <c r="M81" i="3" a="1"/>
  <c r="M81" i="3" s="1"/>
  <c r="N81" i="3" s="1"/>
  <c r="M454" i="3" a="1"/>
  <c r="M454" i="3" s="1"/>
  <c r="N454" i="3" s="1"/>
  <c r="M158" i="3" a="1"/>
  <c r="M158" i="3" s="1"/>
  <c r="N158" i="3" s="1"/>
  <c r="M360" i="3" a="1"/>
  <c r="M360" i="3" s="1"/>
  <c r="N360" i="3" s="1"/>
  <c r="M303" i="3" a="1"/>
  <c r="M303" i="3" s="1"/>
  <c r="N303" i="3" s="1"/>
  <c r="M502" i="3" a="1"/>
  <c r="M502" i="3" s="1"/>
  <c r="N502" i="3" s="1"/>
  <c r="M273" i="3" a="1"/>
  <c r="M273" i="3" s="1"/>
  <c r="N273" i="3" s="1"/>
  <c r="M394" i="3" a="1"/>
  <c r="M394" i="3" s="1"/>
  <c r="N394" i="3" s="1"/>
  <c r="M193" i="3" a="1"/>
  <c r="M193" i="3" s="1"/>
  <c r="N193" i="3" s="1"/>
  <c r="M480" i="3" a="1"/>
  <c r="M480" i="3" s="1"/>
  <c r="N480" i="3" s="1"/>
  <c r="M272" i="3" a="1"/>
  <c r="M272" i="3" s="1"/>
  <c r="N272" i="3" s="1"/>
  <c r="M511" i="3" a="1"/>
  <c r="M511" i="3" s="1"/>
  <c r="M419" i="3" a="1"/>
  <c r="M419" i="3" s="1"/>
  <c r="N419" i="3" s="1"/>
  <c r="M348" i="3" a="1"/>
  <c r="M348" i="3" s="1"/>
  <c r="N348" i="3" s="1"/>
  <c r="M64" i="3" a="1"/>
  <c r="M64" i="3" s="1"/>
  <c r="N64" i="3" s="1"/>
  <c r="M413" i="3" a="1"/>
  <c r="M413" i="3" s="1"/>
  <c r="N413" i="3" s="1"/>
  <c r="M264" i="3" a="1"/>
  <c r="M264" i="3" s="1"/>
  <c r="N264" i="3" s="1"/>
  <c r="M442" i="3" a="1"/>
  <c r="M442" i="3" s="1"/>
  <c r="N442" i="3" s="1"/>
  <c r="M109" i="3" a="1"/>
  <c r="M109" i="3" s="1"/>
  <c r="N109" i="3" s="1"/>
  <c r="M375" i="3" a="1"/>
  <c r="M375" i="3" s="1"/>
  <c r="N375" i="3" s="1"/>
  <c r="M363" i="3" a="1"/>
  <c r="M363" i="3" s="1"/>
  <c r="N363" i="3" s="1"/>
  <c r="M257" i="3" a="1"/>
  <c r="M257" i="3" s="1"/>
  <c r="N257" i="3" s="1"/>
  <c r="M200" i="3" a="1"/>
  <c r="M200" i="3" s="1"/>
  <c r="N200" i="3" s="1"/>
  <c r="M448" i="3" a="1"/>
  <c r="M448" i="3" s="1"/>
  <c r="N448" i="3" s="1"/>
  <c r="M452" i="3" a="1"/>
  <c r="M452" i="3" s="1"/>
  <c r="N452" i="3" s="1"/>
  <c r="M312" i="3" a="1"/>
  <c r="M312" i="3" s="1"/>
  <c r="N312" i="3" s="1"/>
  <c r="M331" i="3" a="1"/>
  <c r="M331" i="3" s="1"/>
  <c r="N331" i="3" s="1"/>
  <c r="M70" i="3" a="1"/>
  <c r="M70" i="3" s="1"/>
  <c r="N70" i="3" s="1"/>
  <c r="M384" i="3" a="1"/>
  <c r="M384" i="3" s="1"/>
  <c r="N384" i="3" s="1"/>
  <c r="M282" i="3" a="1"/>
  <c r="M282" i="3" s="1"/>
  <c r="N282" i="3" s="1"/>
  <c r="M444" i="3" a="1"/>
  <c r="M444" i="3" s="1"/>
  <c r="N444" i="3" s="1"/>
  <c r="M319" i="3" a="1"/>
  <c r="M319" i="3" s="1"/>
  <c r="N319" i="3" s="1"/>
  <c r="M506" i="3" a="1"/>
  <c r="M506" i="3" s="1"/>
  <c r="N506" i="3" s="1"/>
  <c r="M521" i="3" a="1"/>
  <c r="M521" i="3" s="1"/>
  <c r="M224" i="3" a="1"/>
  <c r="M224" i="3" s="1"/>
  <c r="N224" i="3" s="1"/>
  <c r="M269" i="3" a="1"/>
  <c r="M269" i="3" s="1"/>
  <c r="N269" i="3" s="1"/>
  <c r="M509" i="3" a="1"/>
  <c r="M509" i="3" s="1"/>
  <c r="N509" i="3" s="1"/>
  <c r="M382" i="3" a="1"/>
  <c r="M382" i="3" s="1"/>
  <c r="N382" i="3" s="1"/>
  <c r="M228" i="3" a="1"/>
  <c r="M228" i="3" s="1"/>
  <c r="N228" i="3" s="1"/>
  <c r="M134" i="3" a="1"/>
  <c r="M134" i="3" s="1"/>
  <c r="N134" i="3" s="1"/>
  <c r="M165" i="3" a="1"/>
  <c r="M165" i="3" s="1"/>
  <c r="N165" i="3" s="1"/>
  <c r="M374" i="3" a="1"/>
  <c r="M374" i="3" s="1"/>
  <c r="N374" i="3" s="1"/>
  <c r="M458" i="3" a="1"/>
  <c r="M458" i="3" s="1"/>
  <c r="N458" i="3" s="1"/>
  <c r="M315" i="3" a="1"/>
  <c r="M315" i="3" s="1"/>
  <c r="N315" i="3" s="1"/>
  <c r="M369" i="3" a="1"/>
  <c r="M369" i="3" s="1"/>
  <c r="N369" i="3" s="1"/>
  <c r="M175" i="3" a="1"/>
  <c r="M175" i="3" s="1"/>
  <c r="N175" i="3" s="1"/>
  <c r="M139" i="3" a="1"/>
  <c r="M139" i="3" s="1"/>
  <c r="N139" i="3" s="1"/>
  <c r="M346" i="3" a="1"/>
  <c r="M346" i="3" s="1"/>
  <c r="N346" i="3" s="1"/>
  <c r="M244" i="3" a="1"/>
  <c r="M244" i="3" s="1"/>
  <c r="N244" i="3" s="1"/>
  <c r="M430" i="3" a="1"/>
  <c r="M430" i="3" s="1"/>
  <c r="N430" i="3" s="1"/>
  <c r="M239" i="3" a="1"/>
  <c r="M239" i="3" s="1"/>
  <c r="N239" i="3" s="1"/>
  <c r="M475" i="3" a="1"/>
  <c r="M475" i="3" s="1"/>
  <c r="N475" i="3" s="1"/>
  <c r="M108" i="3" a="1"/>
  <c r="M108" i="3" s="1"/>
  <c r="N108" i="3" s="1"/>
  <c r="M226" i="3" a="1"/>
  <c r="M226" i="3" s="1"/>
  <c r="N226" i="3" s="1"/>
  <c r="M462" i="3" a="1"/>
  <c r="M462" i="3" s="1"/>
  <c r="N462" i="3" s="1"/>
  <c r="M465" i="3" a="1"/>
  <c r="M465" i="3" s="1"/>
  <c r="N465" i="3" s="1"/>
  <c r="M101" i="3" a="1"/>
  <c r="M101" i="3" s="1"/>
  <c r="N101" i="3" s="1"/>
  <c r="M194" i="3" a="1"/>
  <c r="M194" i="3" s="1"/>
  <c r="N194" i="3" s="1"/>
  <c r="M347" i="3" a="1"/>
  <c r="M347" i="3" s="1"/>
  <c r="N347" i="3" s="1"/>
  <c r="M58" i="3" a="1"/>
  <c r="M58" i="3" s="1"/>
  <c r="N58" i="3" s="1"/>
  <c r="M245" i="3" a="1"/>
  <c r="M245" i="3" s="1"/>
  <c r="N245" i="3" s="1"/>
  <c r="M283" i="3" a="1"/>
  <c r="M283" i="3" s="1"/>
  <c r="N283" i="3" s="1"/>
  <c r="M405" i="3" a="1"/>
  <c r="M405" i="3" s="1"/>
  <c r="N405" i="3" s="1"/>
  <c r="M180" i="3" a="1"/>
  <c r="M180" i="3" s="1"/>
  <c r="N180" i="3" s="1"/>
  <c r="M377" i="3" a="1"/>
  <c r="M377" i="3" s="1"/>
  <c r="N377" i="3" s="1"/>
  <c r="M357" i="3" a="1"/>
  <c r="M357" i="3" s="1"/>
  <c r="N357" i="3" s="1"/>
  <c r="M246" i="3" a="1"/>
  <c r="M246" i="3" s="1"/>
  <c r="N246" i="3" s="1"/>
  <c r="M496" i="3" a="1"/>
  <c r="M496" i="3" s="1"/>
  <c r="N496" i="3" s="1"/>
  <c r="M300" i="3" a="1"/>
  <c r="M300" i="3" s="1"/>
  <c r="N300" i="3" s="1"/>
  <c r="M328" i="3" a="1"/>
  <c r="M328" i="3" s="1"/>
  <c r="N328" i="3" s="1"/>
  <c r="M114" i="3" a="1"/>
  <c r="M114" i="3" s="1"/>
  <c r="N114" i="3" s="1"/>
  <c r="M147" i="3" a="1"/>
  <c r="M147" i="3" s="1"/>
  <c r="N147" i="3" s="1"/>
  <c r="M305" i="3" a="1"/>
  <c r="M305" i="3" s="1"/>
  <c r="N305" i="3" s="1"/>
  <c r="M100" i="3" a="1"/>
  <c r="M100" i="3" s="1"/>
  <c r="N100" i="3" s="1"/>
  <c r="M212" i="3" a="1"/>
  <c r="M212" i="3" s="1"/>
  <c r="N212" i="3" s="1"/>
  <c r="M385" i="3" a="1"/>
  <c r="M385" i="3" s="1"/>
  <c r="N385" i="3" s="1"/>
  <c r="M227" i="3" a="1"/>
  <c r="M227" i="3" s="1"/>
  <c r="N227" i="3" s="1"/>
  <c r="M334" i="3" a="1"/>
  <c r="M334" i="3" s="1"/>
  <c r="N334" i="3" s="1"/>
  <c r="M355" i="3" a="1"/>
  <c r="M355" i="3" s="1"/>
  <c r="N355" i="3" s="1"/>
  <c r="M461" i="3" a="1"/>
  <c r="M461" i="3" s="1"/>
  <c r="N461" i="3" s="1"/>
  <c r="M85" i="3" a="1"/>
  <c r="M85" i="3" s="1"/>
  <c r="N85" i="3" s="1"/>
  <c r="M182" i="3" a="1"/>
  <c r="M182" i="3" s="1"/>
  <c r="N182" i="3" s="1"/>
  <c r="M486" i="3" a="1"/>
  <c r="M486" i="3" s="1"/>
  <c r="N486" i="3" s="1"/>
  <c r="M412" i="3" a="1"/>
  <c r="M412" i="3" s="1"/>
  <c r="N412" i="3" s="1"/>
  <c r="M459" i="3" a="1"/>
  <c r="M459" i="3" s="1"/>
  <c r="N459" i="3" s="1"/>
  <c r="M266" i="3" a="1"/>
  <c r="M266" i="3" s="1"/>
  <c r="N266" i="3" s="1"/>
  <c r="M236" i="3" a="1"/>
  <c r="M236" i="3" s="1"/>
  <c r="N236" i="3" s="1"/>
  <c r="M407" i="3" a="1"/>
  <c r="M407" i="3" s="1"/>
  <c r="N407" i="3" s="1"/>
  <c r="M71" i="3" a="1"/>
  <c r="M71" i="3" s="1"/>
  <c r="N71" i="3" s="1"/>
  <c r="M417" i="3" a="1"/>
  <c r="M417" i="3" s="1"/>
  <c r="N417" i="3" s="1"/>
  <c r="M422" i="3" a="1"/>
  <c r="M422" i="3" s="1"/>
  <c r="N422" i="3" s="1"/>
  <c r="M240" i="3" a="1"/>
  <c r="M240" i="3" s="1"/>
  <c r="N240" i="3" s="1"/>
  <c r="M361" i="3" a="1"/>
  <c r="M361" i="3" s="1"/>
  <c r="N361" i="3" s="1"/>
  <c r="M229" i="3" a="1"/>
  <c r="M229" i="3" s="1"/>
  <c r="N229" i="3" s="1"/>
  <c r="M425" i="3" a="1"/>
  <c r="M425" i="3" s="1"/>
  <c r="N425" i="3" s="1"/>
  <c r="M129" i="3" a="1"/>
  <c r="M129" i="3" s="1"/>
  <c r="N129" i="3" s="1"/>
  <c r="M99" i="3" a="1"/>
  <c r="M99" i="3" s="1"/>
  <c r="N99" i="3" s="1"/>
  <c r="M301" i="3" a="1"/>
  <c r="M301" i="3" s="1"/>
  <c r="N301" i="3" s="1"/>
  <c r="M299" i="3" a="1"/>
  <c r="M299" i="3" s="1"/>
  <c r="N299" i="3" s="1"/>
  <c r="M197" i="3" a="1"/>
  <c r="M197" i="3" s="1"/>
  <c r="N197" i="3" s="1"/>
  <c r="M220" i="3" a="1"/>
  <c r="M220" i="3" s="1"/>
  <c r="N220" i="3" s="1"/>
  <c r="M201" i="3" a="1"/>
  <c r="M201" i="3" s="1"/>
  <c r="N201" i="3" s="1"/>
  <c r="M356" i="3" a="1"/>
  <c r="M356" i="3" s="1"/>
  <c r="N356" i="3" s="1"/>
  <c r="M479" i="3" a="1"/>
  <c r="M479" i="3" s="1"/>
  <c r="N479" i="3" s="1"/>
  <c r="M166" i="3" a="1"/>
  <c r="M166" i="3" s="1"/>
  <c r="N166" i="3" s="1"/>
  <c r="M504" i="3" a="1"/>
  <c r="M504" i="3" s="1"/>
  <c r="N504" i="3" s="1"/>
  <c r="M457" i="3" a="1"/>
  <c r="M457" i="3" s="1"/>
  <c r="N457" i="3" s="1"/>
  <c r="M248" i="3" a="1"/>
  <c r="M248" i="3" s="1"/>
  <c r="N248" i="3" s="1"/>
  <c r="M399" i="3" a="1"/>
  <c r="M399" i="3" s="1"/>
  <c r="N399" i="3" s="1"/>
  <c r="M421" i="3" a="1"/>
  <c r="M421" i="3" s="1"/>
  <c r="N421" i="3" s="1"/>
  <c r="M267" i="3" a="1"/>
  <c r="M267" i="3" s="1"/>
  <c r="N267" i="3" s="1"/>
  <c r="M320" i="3" a="1"/>
  <c r="M320" i="3" s="1"/>
  <c r="N320" i="3" s="1"/>
  <c r="M372" i="3" a="1"/>
  <c r="M372" i="3" s="1"/>
  <c r="N372" i="3" s="1"/>
  <c r="M183" i="3" a="1"/>
  <c r="M183" i="3" s="1"/>
  <c r="N183" i="3" s="1"/>
  <c r="M199" i="3" a="1"/>
  <c r="M199" i="3" s="1"/>
  <c r="N199" i="3" s="1"/>
  <c r="M292" i="3" a="1"/>
  <c r="M292" i="3" s="1"/>
  <c r="N292" i="3" s="1"/>
  <c r="M211" i="3" a="1"/>
  <c r="M211" i="3" s="1"/>
  <c r="N211" i="3" s="1"/>
  <c r="M483" i="3" a="1"/>
  <c r="M483" i="3" s="1"/>
  <c r="N483" i="3" s="1"/>
  <c r="M130" i="3" a="1"/>
  <c r="M130" i="3" s="1"/>
  <c r="N130" i="3" s="1"/>
  <c r="M424" i="3" a="1"/>
  <c r="M424" i="3" s="1"/>
  <c r="N424" i="3" s="1"/>
  <c r="M73" i="3" a="1"/>
  <c r="M73" i="3" s="1"/>
  <c r="N73" i="3" s="1"/>
  <c r="M321" i="3" a="1"/>
  <c r="M321" i="3" s="1"/>
  <c r="N321" i="3" s="1"/>
  <c r="M351" i="3" a="1"/>
  <c r="M351" i="3" s="1"/>
  <c r="N351" i="3" s="1"/>
  <c r="M138" i="3" a="1"/>
  <c r="M138" i="3" s="1"/>
  <c r="N138" i="3" s="1"/>
  <c r="M77" i="3" a="1"/>
  <c r="M77" i="3" s="1"/>
  <c r="N77" i="3" s="1"/>
  <c r="M255" i="3" a="1"/>
  <c r="M255" i="3" s="1"/>
  <c r="N255" i="3" s="1"/>
  <c r="M318" i="3" a="1"/>
  <c r="M318" i="3" s="1"/>
  <c r="N318" i="3" s="1"/>
  <c r="M98" i="3" a="1"/>
  <c r="M98" i="3" s="1"/>
  <c r="N98" i="3" s="1"/>
  <c r="M379" i="3" a="1"/>
  <c r="M379" i="3" s="1"/>
  <c r="N379" i="3" s="1"/>
  <c r="M225" i="3" a="1"/>
  <c r="M225" i="3" s="1"/>
  <c r="N225" i="3" s="1"/>
  <c r="M380" i="3" a="1"/>
  <c r="M380" i="3" s="1"/>
  <c r="N380" i="3" s="1"/>
  <c r="M219" i="3" a="1"/>
  <c r="M219" i="3" s="1"/>
  <c r="N219" i="3" s="1"/>
  <c r="M115" i="3" a="1"/>
  <c r="M115" i="3" s="1"/>
  <c r="N115" i="3" s="1"/>
  <c r="M327" i="3" a="1"/>
  <c r="M327" i="3" s="1"/>
  <c r="N327" i="3" s="1"/>
  <c r="M472" i="3" a="1"/>
  <c r="M472" i="3" s="1"/>
  <c r="N472" i="3" s="1"/>
  <c r="M163" i="3" a="1"/>
  <c r="M163" i="3" s="1"/>
  <c r="N163" i="3" s="1"/>
  <c r="M243" i="3" a="1"/>
  <c r="M243" i="3" s="1"/>
  <c r="N243" i="3" s="1"/>
  <c r="M519" i="3" a="1"/>
  <c r="M519" i="3" s="1"/>
  <c r="M455" i="3" a="1"/>
  <c r="M455" i="3" s="1"/>
  <c r="N455" i="3" s="1"/>
  <c r="M173" i="3" a="1"/>
  <c r="M173" i="3" s="1"/>
  <c r="N173" i="3" s="1"/>
  <c r="M177" i="3" a="1"/>
  <c r="M177" i="3" s="1"/>
  <c r="N177" i="3" s="1"/>
  <c r="M366" i="3" a="1"/>
  <c r="M366" i="3" s="1"/>
  <c r="N366" i="3" s="1"/>
  <c r="M111" i="3" a="1"/>
  <c r="M111" i="3" s="1"/>
  <c r="N111" i="3" s="1"/>
  <c r="M253" i="3" a="1"/>
  <c r="M253" i="3" s="1"/>
  <c r="N253" i="3" s="1"/>
  <c r="M428" i="3" a="1"/>
  <c r="M428" i="3" s="1"/>
  <c r="N428" i="3" s="1"/>
  <c r="M449" i="3" a="1"/>
  <c r="M449" i="3" s="1"/>
  <c r="N449" i="3" s="1"/>
  <c r="M123" i="3" a="1"/>
  <c r="M123" i="3" s="1"/>
  <c r="N123" i="3" s="1"/>
  <c r="M492" i="3" a="1"/>
  <c r="M492" i="3" s="1"/>
  <c r="N492" i="3" s="1"/>
  <c r="M335" i="3" a="1"/>
  <c r="M335" i="3" s="1"/>
  <c r="N335" i="3" s="1"/>
  <c r="M447" i="3" a="1"/>
  <c r="M447" i="3" s="1"/>
  <c r="N447" i="3" s="1"/>
  <c r="M33" i="3" a="1"/>
  <c r="M33" i="3" s="1"/>
  <c r="M433" i="3" a="1"/>
  <c r="M433" i="3" s="1"/>
  <c r="N433" i="3" s="1"/>
  <c r="M171" i="3" a="1"/>
  <c r="M171" i="3" s="1"/>
  <c r="N171" i="3" s="1"/>
  <c r="M202" i="3" a="1"/>
  <c r="M202" i="3" s="1"/>
  <c r="N202" i="3" s="1"/>
  <c r="M178" i="3" a="1"/>
  <c r="M178" i="3" s="1"/>
  <c r="N178" i="3" s="1"/>
  <c r="M476" i="3" a="1"/>
  <c r="M476" i="3" s="1"/>
  <c r="N476" i="3" s="1"/>
  <c r="M296" i="3" a="1"/>
  <c r="M296" i="3" s="1"/>
  <c r="N296" i="3" s="1"/>
  <c r="M181" i="3" a="1"/>
  <c r="M181" i="3" s="1"/>
  <c r="N181" i="3" s="1"/>
  <c r="M343" i="3" a="1"/>
  <c r="M343" i="3" s="1"/>
  <c r="N343" i="3" s="1"/>
  <c r="M261" i="3" a="1"/>
  <c r="M261" i="3" s="1"/>
  <c r="N261" i="3" s="1"/>
  <c r="M495" i="3" a="1"/>
  <c r="M495" i="3" s="1"/>
  <c r="N495" i="3" s="1"/>
  <c r="M330" i="3" a="1"/>
  <c r="M330" i="3" s="1"/>
  <c r="N330" i="3" s="1"/>
  <c r="M198" i="3" a="1"/>
  <c r="M198" i="3" s="1"/>
  <c r="N198" i="3" s="1"/>
  <c r="M256" i="3" a="1"/>
  <c r="M256" i="3" s="1"/>
  <c r="N256" i="3" s="1"/>
  <c r="M491" i="3" a="1"/>
  <c r="M491" i="3" s="1"/>
  <c r="N491" i="3" s="1"/>
  <c r="M57" i="3" a="1"/>
  <c r="M57" i="3" s="1"/>
  <c r="N57" i="3" s="1"/>
  <c r="M196" i="3" a="1"/>
  <c r="M196" i="3" s="1"/>
  <c r="N196" i="3" s="1"/>
  <c r="M365" i="3" a="1"/>
  <c r="M365" i="3" s="1"/>
  <c r="N365" i="3" s="1"/>
  <c r="M102" i="3" a="1"/>
  <c r="M102" i="3" s="1"/>
  <c r="N102" i="3" s="1"/>
  <c r="M262" i="3" a="1"/>
  <c r="M262" i="3" s="1"/>
  <c r="N262" i="3" s="1"/>
  <c r="M210" i="3" a="1"/>
  <c r="M210" i="3" s="1"/>
  <c r="N210" i="3" s="1"/>
  <c r="M259" i="3" a="1"/>
  <c r="M259" i="3" s="1"/>
  <c r="N259" i="3" s="1"/>
  <c r="M209" i="3" a="1"/>
  <c r="M209" i="3" s="1"/>
  <c r="N209" i="3" s="1"/>
  <c r="M289" i="3" a="1"/>
  <c r="M289" i="3" s="1"/>
  <c r="N289" i="3" s="1"/>
  <c r="M154" i="3" a="1"/>
  <c r="M154" i="3" s="1"/>
  <c r="N154" i="3" s="1"/>
  <c r="M516" i="3" a="1"/>
  <c r="M516" i="3" s="1"/>
  <c r="M164" i="3" a="1"/>
  <c r="M164" i="3" s="1"/>
  <c r="N164" i="3" s="1"/>
  <c r="M142" i="3" a="1"/>
  <c r="M142" i="3" s="1"/>
  <c r="N142" i="3" s="1"/>
  <c r="M311" i="3" a="1"/>
  <c r="M311" i="3" s="1"/>
  <c r="N311" i="3" s="1"/>
  <c r="M117" i="3" a="1"/>
  <c r="M117" i="3" s="1"/>
  <c r="N117" i="3" s="1"/>
  <c r="M124" i="3" a="1"/>
  <c r="M124" i="3" s="1"/>
  <c r="N124" i="3" s="1"/>
  <c r="M95" i="3" a="1"/>
  <c r="M95" i="3" s="1"/>
  <c r="N95" i="3" s="1"/>
  <c r="M517" i="3" a="1"/>
  <c r="M517" i="3" s="1"/>
  <c r="M427" i="3" a="1"/>
  <c r="M427" i="3" s="1"/>
  <c r="N427" i="3" s="1"/>
  <c r="M364" i="3" a="1"/>
  <c r="M364" i="3" s="1"/>
  <c r="N364" i="3" s="1"/>
  <c r="M103" i="3" a="1"/>
  <c r="M103" i="3" s="1"/>
  <c r="N103" i="3" s="1"/>
  <c r="M121" i="3" a="1"/>
  <c r="M121" i="3" s="1"/>
  <c r="N121" i="3" s="1"/>
  <c r="M484" i="3" a="1"/>
  <c r="M484" i="3" s="1"/>
  <c r="N484" i="3" s="1"/>
  <c r="M470" i="3" a="1"/>
  <c r="M470" i="3" s="1"/>
  <c r="N470" i="3" s="1"/>
  <c r="M485" i="3" a="1"/>
  <c r="M485" i="3" s="1"/>
  <c r="N485" i="3" s="1"/>
  <c r="M340" i="3" a="1"/>
  <c r="M340" i="3" s="1"/>
  <c r="N340" i="3" s="1"/>
  <c r="M314" i="3" a="1"/>
  <c r="M314" i="3" s="1"/>
  <c r="N314" i="3" s="1"/>
  <c r="M420" i="3" a="1"/>
  <c r="M420" i="3" s="1"/>
  <c r="N420" i="3" s="1"/>
  <c r="M332" i="3" a="1"/>
  <c r="M332" i="3" s="1"/>
  <c r="N332" i="3" s="1"/>
  <c r="M308" i="3" a="1"/>
  <c r="M308" i="3" s="1"/>
  <c r="N308" i="3" s="1"/>
  <c r="M218" i="3" a="1"/>
  <c r="M218" i="3" s="1"/>
  <c r="N218" i="3" s="1"/>
  <c r="M94" i="3" a="1"/>
  <c r="M94" i="3" s="1"/>
  <c r="N94" i="3" s="1"/>
  <c r="M268" i="3" a="1"/>
  <c r="M268" i="3" s="1"/>
  <c r="N268" i="3" s="1"/>
  <c r="M206" i="3" a="1"/>
  <c r="M206" i="3" s="1"/>
  <c r="N206" i="3" s="1"/>
  <c r="M270" i="3" a="1"/>
  <c r="M270" i="3" s="1"/>
  <c r="N270" i="3" s="1"/>
  <c r="M322" i="3" a="1"/>
  <c r="M322" i="3" s="1"/>
  <c r="N322" i="3" s="1"/>
  <c r="M437" i="3" a="1"/>
  <c r="M437" i="3" s="1"/>
  <c r="N437" i="3" s="1"/>
  <c r="M52" i="3" a="1"/>
  <c r="M52" i="3" s="1"/>
  <c r="N52" i="3" s="1"/>
  <c r="M249" i="3" a="1"/>
  <c r="M249" i="3" s="1"/>
  <c r="N249" i="3" s="1"/>
  <c r="M381" i="3" a="1"/>
  <c r="M381" i="3" s="1"/>
  <c r="N381" i="3" s="1"/>
  <c r="M149" i="3" a="1"/>
  <c r="M149" i="3" s="1"/>
  <c r="N149" i="3" s="1"/>
  <c r="M148" i="3" a="1"/>
  <c r="M148" i="3" s="1"/>
  <c r="N148" i="3" s="1"/>
  <c r="M188" i="3" a="1"/>
  <c r="M188" i="3" s="1"/>
  <c r="N188" i="3" s="1"/>
  <c r="M353" i="3" a="1"/>
  <c r="M353" i="3" s="1"/>
  <c r="N353" i="3" s="1"/>
  <c r="M189" i="3" a="1"/>
  <c r="M189" i="3" s="1"/>
  <c r="N189" i="3" s="1"/>
  <c r="M132" i="3" a="1"/>
  <c r="M132" i="3" s="1"/>
  <c r="N132" i="3" s="1"/>
  <c r="M241" i="3" a="1"/>
  <c r="M241" i="3" s="1"/>
  <c r="N241" i="3" s="1"/>
  <c r="M403" i="3" a="1"/>
  <c r="M403" i="3" s="1"/>
  <c r="N403" i="3" s="1"/>
  <c r="M341" i="3" a="1"/>
  <c r="M341" i="3" s="1"/>
  <c r="N341" i="3" s="1"/>
  <c r="M440" i="3" a="1"/>
  <c r="M440" i="3" s="1"/>
  <c r="N440" i="3" s="1"/>
  <c r="M105" i="3" a="1"/>
  <c r="M105" i="3" s="1"/>
  <c r="N105" i="3" s="1"/>
  <c r="M453" i="3" a="1"/>
  <c r="M453" i="3" s="1"/>
  <c r="N453" i="3" s="1"/>
  <c r="M155" i="3" a="1"/>
  <c r="M155" i="3" s="1"/>
  <c r="N155" i="3" s="1"/>
  <c r="M159" i="3" a="1"/>
  <c r="M159" i="3" s="1"/>
  <c r="N159" i="3" s="1"/>
  <c r="M93" i="3" a="1"/>
  <c r="M93" i="3" s="1"/>
  <c r="N93" i="3" s="1"/>
  <c r="M426" i="3" a="1"/>
  <c r="M426" i="3" s="1"/>
  <c r="N426" i="3" s="1"/>
  <c r="M499" i="3" a="1"/>
  <c r="M499" i="3" s="1"/>
  <c r="N499" i="3" s="1"/>
  <c r="M141" i="3" a="1"/>
  <c r="M141" i="3" s="1"/>
  <c r="N141" i="3" s="1"/>
  <c r="M302" i="3" a="1"/>
  <c r="M302" i="3" s="1"/>
  <c r="N302" i="3" s="1"/>
  <c r="M237" i="3" a="1"/>
  <c r="M237" i="3" s="1"/>
  <c r="N237" i="3" s="1"/>
  <c r="M258" i="3" a="1"/>
  <c r="M258" i="3" s="1"/>
  <c r="N258" i="3" s="1"/>
  <c r="M127" i="3" a="1"/>
  <c r="M127" i="3" s="1"/>
  <c r="N127" i="3" s="1"/>
  <c r="M468" i="3" a="1"/>
  <c r="M468" i="3" s="1"/>
  <c r="N468" i="3" s="1"/>
  <c r="M242" i="3" a="1"/>
  <c r="M242" i="3" s="1"/>
  <c r="N242" i="3" s="1"/>
  <c r="M392" i="3" a="1"/>
  <c r="M392" i="3" s="1"/>
  <c r="N392" i="3" s="1"/>
  <c r="M167" i="3" a="1"/>
  <c r="M167" i="3" s="1"/>
  <c r="N167" i="3" s="1"/>
  <c r="M277" i="3" a="1"/>
  <c r="M277" i="3" s="1"/>
  <c r="N277" i="3" s="1"/>
  <c r="M432" i="3" a="1"/>
  <c r="M432" i="3" s="1"/>
  <c r="N432" i="3" s="1"/>
  <c r="M490" i="3" a="1"/>
  <c r="M490" i="3" s="1"/>
  <c r="N490" i="3" s="1"/>
  <c r="M429" i="3" a="1"/>
  <c r="M429" i="3" s="1"/>
  <c r="N429" i="3" s="1"/>
  <c r="M34" i="3" a="1"/>
  <c r="M34" i="3" s="1"/>
  <c r="M401" i="3" a="1"/>
  <c r="M401" i="3" s="1"/>
  <c r="N401" i="3" s="1"/>
  <c r="M477" i="3" a="1"/>
  <c r="M477" i="3" s="1"/>
  <c r="N477" i="3" s="1"/>
  <c r="M90" i="3" a="1"/>
  <c r="M90" i="3" s="1"/>
  <c r="N90" i="3" s="1"/>
  <c r="M232" i="3" a="1"/>
  <c r="M232" i="3" s="1"/>
  <c r="N232" i="3" s="1"/>
  <c r="M339" i="3" a="1"/>
  <c r="M339" i="3" s="1"/>
  <c r="N339" i="3" s="1"/>
  <c r="M524" i="3" a="1"/>
  <c r="M524" i="3" s="1"/>
  <c r="M162" i="3" a="1"/>
  <c r="M162" i="3" s="1"/>
  <c r="N162" i="3" s="1"/>
  <c r="M324" i="3" a="1"/>
  <c r="M324" i="3" s="1"/>
  <c r="N324" i="3" s="1"/>
  <c r="M397" i="3" a="1"/>
  <c r="M397" i="3" s="1"/>
  <c r="N397" i="3" s="1"/>
  <c r="M213" i="3" a="1"/>
  <c r="M213" i="3" s="1"/>
  <c r="N213" i="3" s="1"/>
  <c r="M395" i="3" a="1"/>
  <c r="M395" i="3" s="1"/>
  <c r="N395" i="3" s="1"/>
  <c r="M84" i="3" a="1"/>
  <c r="M84" i="3" s="1"/>
  <c r="N84" i="3" s="1"/>
  <c r="M195" i="3" a="1"/>
  <c r="M195" i="3" s="1"/>
  <c r="N195" i="3" s="1"/>
  <c r="M187" i="3" a="1"/>
  <c r="M187" i="3" s="1"/>
  <c r="N187" i="3" s="1"/>
  <c r="M389" i="3" a="1"/>
  <c r="M389" i="3" s="1"/>
  <c r="N389" i="3" s="1"/>
  <c r="M416" i="3" a="1"/>
  <c r="M416" i="3" s="1"/>
  <c r="N416" i="3" s="1"/>
  <c r="M439" i="3" a="1"/>
  <c r="M439" i="3" s="1"/>
  <c r="N439" i="3" s="1"/>
  <c r="M450" i="3" a="1"/>
  <c r="M450" i="3" s="1"/>
  <c r="N450" i="3" s="1"/>
  <c r="M192" i="3" a="1"/>
  <c r="M192" i="3" s="1"/>
  <c r="N192" i="3" s="1"/>
  <c r="M404" i="3" a="1"/>
  <c r="M404" i="3" s="1"/>
  <c r="N404" i="3" s="1"/>
  <c r="M35" i="3" a="1"/>
  <c r="M35" i="3" s="1"/>
  <c r="M125" i="3" a="1"/>
  <c r="M125" i="3" s="1"/>
  <c r="N125" i="3" s="1"/>
  <c r="M61" i="3" a="1"/>
  <c r="M61" i="3" s="1"/>
  <c r="N61" i="3" s="1"/>
  <c r="M288" i="3" a="1"/>
  <c r="M288" i="3" s="1"/>
  <c r="N288" i="3" s="1"/>
  <c r="M345" i="3" a="1"/>
  <c r="M345" i="3" s="1"/>
  <c r="N345" i="3" s="1"/>
  <c r="M144" i="3" a="1"/>
  <c r="M144" i="3" s="1"/>
  <c r="N144" i="3" s="1"/>
  <c r="M68" i="3" a="1"/>
  <c r="M68" i="3" s="1"/>
  <c r="N68" i="3" s="1"/>
  <c r="M298" i="3" a="1"/>
  <c r="M298" i="3" s="1"/>
  <c r="N298" i="3" s="1"/>
  <c r="M441" i="3" a="1"/>
  <c r="M441" i="3" s="1"/>
  <c r="N441" i="3" s="1"/>
  <c r="M118" i="3" a="1"/>
  <c r="M118" i="3" s="1"/>
  <c r="N118" i="3" s="1"/>
  <c r="M39" i="3" a="1"/>
  <c r="M39" i="3" s="1"/>
  <c r="M445" i="3" a="1"/>
  <c r="M445" i="3" s="1"/>
  <c r="N445" i="3" s="1"/>
  <c r="M316" i="3" a="1"/>
  <c r="M316" i="3" s="1"/>
  <c r="N316" i="3" s="1"/>
  <c r="M126" i="3" a="1"/>
  <c r="M126" i="3" s="1"/>
  <c r="N126" i="3" s="1"/>
  <c r="M62" i="3" a="1"/>
  <c r="M62" i="3" s="1"/>
  <c r="N62" i="3" s="1"/>
  <c r="M230" i="3" a="1"/>
  <c r="M230" i="3" s="1"/>
  <c r="N230" i="3" s="1"/>
  <c r="M434" i="3" a="1"/>
  <c r="M434" i="3" s="1"/>
  <c r="N434" i="3" s="1"/>
  <c r="M436" i="3" a="1"/>
  <c r="M436" i="3" s="1"/>
  <c r="N436" i="3" s="1"/>
  <c r="M143" i="3" a="1"/>
  <c r="M143" i="3" s="1"/>
  <c r="N143" i="3" s="1"/>
  <c r="M120" i="3" a="1"/>
  <c r="M120" i="3" s="1"/>
  <c r="N120" i="3" s="1"/>
  <c r="M223" i="3" a="1"/>
  <c r="M223" i="3" s="1"/>
  <c r="N223" i="3" s="1"/>
  <c r="M276" i="3" a="1"/>
  <c r="M276" i="3" s="1"/>
  <c r="N276" i="3" s="1"/>
  <c r="M172" i="3" a="1"/>
  <c r="M172" i="3" s="1"/>
  <c r="N172" i="3" s="1"/>
  <c r="M489" i="3" a="1"/>
  <c r="M489" i="3" s="1"/>
  <c r="N489" i="3" s="1"/>
  <c r="M463" i="3" a="1"/>
  <c r="M463" i="3" s="1"/>
  <c r="N463" i="3" s="1"/>
  <c r="M501" i="3" a="1"/>
  <c r="M501" i="3" s="1"/>
  <c r="N501" i="3" s="1"/>
  <c r="M37" i="3" a="1"/>
  <c r="M37" i="3" s="1"/>
  <c r="M349" i="3" a="1"/>
  <c r="M349" i="3" s="1"/>
  <c r="N349" i="3" s="1"/>
  <c r="M358" i="3" a="1"/>
  <c r="M358" i="3" s="1"/>
  <c r="N358" i="3" s="1"/>
  <c r="M55" i="3" a="1"/>
  <c r="M55" i="3" s="1"/>
  <c r="N55" i="3" s="1"/>
  <c r="M354" i="3" a="1"/>
  <c r="M354" i="3" s="1"/>
  <c r="N354" i="3" s="1"/>
  <c r="M137" i="3" a="1"/>
  <c r="M137" i="3" s="1"/>
  <c r="N137" i="3" s="1"/>
  <c r="M410" i="3" a="1"/>
  <c r="M410" i="3" s="1"/>
  <c r="N410" i="3" s="1"/>
  <c r="M67" i="3" a="1"/>
  <c r="M67" i="3" s="1"/>
  <c r="N67" i="3" s="1"/>
  <c r="M286" i="3" a="1"/>
  <c r="M286" i="3" s="1"/>
  <c r="N286" i="3" s="1"/>
  <c r="M140" i="3" a="1"/>
  <c r="M140" i="3" s="1"/>
  <c r="N140" i="3" s="1"/>
  <c r="M326" i="3" a="1"/>
  <c r="M326" i="3" s="1"/>
  <c r="N326" i="3" s="1"/>
  <c r="M36" i="3" a="1"/>
  <c r="M36" i="3" s="1"/>
  <c r="M150" i="3" a="1"/>
  <c r="M150" i="3" s="1"/>
  <c r="N150" i="3" s="1"/>
  <c r="M88" i="3" a="1"/>
  <c r="M88" i="3" s="1"/>
  <c r="N88" i="3" s="1"/>
  <c r="M170" i="3" a="1"/>
  <c r="M170" i="3" s="1"/>
  <c r="N170" i="3" s="1"/>
  <c r="M238" i="3" a="1"/>
  <c r="M238" i="3" s="1"/>
  <c r="N238" i="3" s="1"/>
  <c r="M169" i="3" a="1"/>
  <c r="M169" i="3" s="1"/>
  <c r="N169" i="3" s="1"/>
  <c r="M96" i="3" a="1"/>
  <c r="M96" i="3" s="1"/>
  <c r="N96" i="3" s="1"/>
  <c r="M376" i="3" a="1"/>
  <c r="M376" i="3" s="1"/>
  <c r="N376" i="3" s="1"/>
  <c r="M367" i="3" a="1"/>
  <c r="M367" i="3" s="1"/>
  <c r="N367" i="3" s="1"/>
  <c r="M92" i="3" a="1"/>
  <c r="M92" i="3" s="1"/>
  <c r="N92" i="3" s="1"/>
  <c r="M290" i="3" a="1"/>
  <c r="M290" i="3" s="1"/>
  <c r="N290" i="3" s="1"/>
  <c r="M313" i="3" a="1"/>
  <c r="M313" i="3" s="1"/>
  <c r="N313" i="3" s="1"/>
  <c r="M297" i="3" a="1"/>
  <c r="M297" i="3" s="1"/>
  <c r="N297" i="3" s="1"/>
  <c r="M482" i="3" a="1"/>
  <c r="M482" i="3" s="1"/>
  <c r="N482" i="3" s="1"/>
  <c r="M478" i="3" a="1"/>
  <c r="M478" i="3" s="1"/>
  <c r="N478" i="3" s="1"/>
  <c r="M82" i="3" a="1"/>
  <c r="M82" i="3" s="1"/>
  <c r="N82" i="3" s="1"/>
  <c r="M216" i="3" a="1"/>
  <c r="M216" i="3" s="1"/>
  <c r="N216" i="3" s="1"/>
  <c r="M409" i="3" a="1"/>
  <c r="M409" i="3" s="1"/>
  <c r="N409" i="3" s="1"/>
  <c r="M344" i="3" a="1"/>
  <c r="M344" i="3" s="1"/>
  <c r="N344" i="3" s="1"/>
  <c r="M359" i="3" a="1"/>
  <c r="M359" i="3" s="1"/>
  <c r="N359" i="3" s="1"/>
  <c r="M208" i="3" a="1"/>
  <c r="M208" i="3" s="1"/>
  <c r="N208" i="3" s="1"/>
  <c r="M451" i="3" a="1"/>
  <c r="M451" i="3" s="1"/>
  <c r="N451" i="3" s="1"/>
  <c r="M214" i="3" a="1"/>
  <c r="M214" i="3" s="1"/>
  <c r="N214" i="3" s="1"/>
  <c r="M336" i="3" a="1"/>
  <c r="M336" i="3" s="1"/>
  <c r="N336" i="3" s="1"/>
  <c r="M406" i="3" a="1"/>
  <c r="M406" i="3" s="1"/>
  <c r="N406" i="3" s="1"/>
  <c r="M112" i="3" a="1"/>
  <c r="M112" i="3" s="1"/>
  <c r="N112" i="3" s="1"/>
  <c r="M38" i="3" a="1"/>
  <c r="M38" i="3" s="1"/>
  <c r="M370" i="3" a="1"/>
  <c r="M370" i="3" s="1"/>
  <c r="N370" i="3" s="1"/>
  <c r="M391" i="3" a="1"/>
  <c r="M391" i="3" s="1"/>
  <c r="N391" i="3" s="1"/>
  <c r="M323" i="3" a="1"/>
  <c r="M323" i="3" s="1"/>
  <c r="N323" i="3" s="1"/>
  <c r="M325" i="3" a="1"/>
  <c r="M325" i="3" s="1"/>
  <c r="N325" i="3" s="1"/>
  <c r="M107" i="3" a="1"/>
  <c r="M107" i="3" s="1"/>
  <c r="N107" i="3" s="1"/>
  <c r="M156" i="3" a="1"/>
  <c r="M156" i="3" s="1"/>
  <c r="N156" i="3" s="1"/>
  <c r="M471" i="3" a="1"/>
  <c r="M471" i="3" s="1"/>
  <c r="N471" i="3" s="1"/>
  <c r="M371" i="3" a="1"/>
  <c r="M371" i="3" s="1"/>
  <c r="N371" i="3" s="1"/>
  <c r="M122" i="3" a="1"/>
  <c r="M122" i="3" s="1"/>
  <c r="N122" i="3" s="1"/>
  <c r="M191" i="3" a="1"/>
  <c r="M191" i="3" s="1"/>
  <c r="N191" i="3" s="1"/>
  <c r="M72" i="3" a="1"/>
  <c r="M72" i="3" s="1"/>
  <c r="N72" i="3" s="1"/>
  <c r="M205" i="3" a="1"/>
  <c r="M205" i="3" s="1"/>
  <c r="N205" i="3" s="1"/>
  <c r="M304" i="3" a="1"/>
  <c r="M304" i="3" s="1"/>
  <c r="N304" i="3" s="1"/>
  <c r="M337" i="3" a="1"/>
  <c r="M337" i="3" s="1"/>
  <c r="N337" i="3" s="1"/>
  <c r="M373" i="3" a="1"/>
  <c r="M373" i="3" s="1"/>
  <c r="N373" i="3" s="1"/>
  <c r="M222" i="3" a="1"/>
  <c r="M222" i="3" s="1"/>
  <c r="N222" i="3" s="1"/>
  <c r="M119" i="3" a="1"/>
  <c r="M119" i="3" s="1"/>
  <c r="N119" i="3" s="1"/>
  <c r="M231" i="3" a="1"/>
  <c r="M231" i="3" s="1"/>
  <c r="N231" i="3" s="1"/>
  <c r="M352" i="3" a="1"/>
  <c r="M352" i="3" s="1"/>
  <c r="N352" i="3" s="1"/>
  <c r="M498" i="3" a="1"/>
  <c r="M498" i="3" s="1"/>
  <c r="N498" i="3" s="1"/>
  <c r="M135" i="3" a="1"/>
  <c r="M135" i="3" s="1"/>
  <c r="N135" i="3" s="1"/>
  <c r="M233" i="3" a="1"/>
  <c r="M233" i="3" s="1"/>
  <c r="N233" i="3" s="1"/>
  <c r="M443" i="3" a="1"/>
  <c r="M443" i="3" s="1"/>
  <c r="N443" i="3" s="1"/>
  <c r="M383" i="3" a="1"/>
  <c r="M383" i="3" s="1"/>
  <c r="N383" i="3" s="1"/>
  <c r="M507" i="3" a="1"/>
  <c r="M507" i="3" s="1"/>
  <c r="N507" i="3" s="1"/>
  <c r="M56" i="3" a="1"/>
  <c r="M56" i="3" s="1"/>
  <c r="N56" i="3" s="1"/>
  <c r="M285" i="3" a="1"/>
  <c r="M285" i="3" s="1"/>
  <c r="N285" i="3" s="1"/>
  <c r="M310" i="3" a="1"/>
  <c r="M310" i="3" s="1"/>
  <c r="N310" i="3" s="1"/>
  <c r="M342" i="3" a="1"/>
  <c r="M342" i="3" s="1"/>
  <c r="N342" i="3" s="1"/>
  <c r="M207" i="3" a="1"/>
  <c r="M207" i="3" s="1"/>
  <c r="N207" i="3" s="1"/>
  <c r="M293" i="3" a="1"/>
  <c r="M293" i="3" s="1"/>
  <c r="N293" i="3" s="1"/>
  <c r="M408" i="3" a="1"/>
  <c r="M408" i="3" s="1"/>
  <c r="N408" i="3" s="1"/>
  <c r="M113" i="3" a="1"/>
  <c r="M113" i="3" s="1"/>
  <c r="N113" i="3" s="1"/>
  <c r="M400" i="3" a="1"/>
  <c r="M400" i="3" s="1"/>
  <c r="N400" i="3" s="1"/>
  <c r="M284" i="3" a="1"/>
  <c r="M284" i="3" s="1"/>
  <c r="N284" i="3" s="1"/>
  <c r="M398" i="3" a="1"/>
  <c r="M398" i="3" s="1"/>
  <c r="N398" i="3" s="1"/>
  <c r="M215" i="3" a="1"/>
  <c r="M215" i="3" s="1"/>
  <c r="N215" i="3" s="1"/>
  <c r="M260" i="3" a="1"/>
  <c r="M260" i="3" s="1"/>
  <c r="N260" i="3" s="1"/>
  <c r="M307" i="3" a="1"/>
  <c r="M307" i="3" s="1"/>
  <c r="N307" i="3" s="1"/>
  <c r="M526" i="3" a="1"/>
  <c r="M526" i="3" s="1"/>
  <c r="M76" i="3" a="1"/>
  <c r="M76" i="3" s="1"/>
  <c r="N76" i="3" s="1"/>
  <c r="M160" i="3" a="1"/>
  <c r="M160" i="3" s="1"/>
  <c r="N160" i="3" s="1"/>
  <c r="M247" i="3" a="1"/>
  <c r="M247" i="3" s="1"/>
  <c r="N247" i="3" s="1"/>
  <c r="M418" i="3" a="1"/>
  <c r="M418" i="3" s="1"/>
  <c r="N418" i="3" s="1"/>
  <c r="M274" i="3" a="1"/>
  <c r="M274" i="3" s="1"/>
  <c r="N274" i="3" s="1"/>
  <c r="M309" i="3" a="1"/>
  <c r="M309" i="3" s="1"/>
  <c r="N309" i="3" s="1"/>
  <c r="M190" i="3" a="1"/>
  <c r="M190" i="3" s="1"/>
  <c r="N190" i="3" s="1"/>
  <c r="M402" i="3" a="1"/>
  <c r="M402" i="3" s="1"/>
  <c r="N402" i="3" s="1"/>
  <c r="M505" i="3" a="1"/>
  <c r="M505" i="3" s="1"/>
  <c r="N505" i="3" s="1"/>
  <c r="M78" i="3" a="1"/>
  <c r="M78" i="3" s="1"/>
  <c r="N78" i="3" s="1"/>
  <c r="M508" i="3" a="1"/>
  <c r="M508" i="3" s="1"/>
  <c r="N508" i="3" s="1"/>
  <c r="M466" i="3" a="1"/>
  <c r="M466" i="3" s="1"/>
  <c r="N466" i="3" s="1"/>
  <c r="M97" i="3" a="1"/>
  <c r="M97" i="3" s="1"/>
  <c r="N97" i="3" s="1"/>
  <c r="M60" i="3" a="1"/>
  <c r="M60" i="3" s="1"/>
  <c r="N60" i="3" s="1"/>
  <c r="M146" i="3" a="1"/>
  <c r="M146" i="3" s="1"/>
  <c r="N146" i="3" s="1"/>
  <c r="M386" i="3" a="1"/>
  <c r="M386" i="3" s="1"/>
  <c r="N386" i="3" s="1"/>
  <c r="M431" i="3" a="1"/>
  <c r="M431" i="3" s="1"/>
  <c r="N431" i="3" s="1"/>
  <c r="M525" i="3" a="1"/>
  <c r="M525" i="3" s="1"/>
  <c r="M69" i="3" a="1"/>
  <c r="M69" i="3" s="1"/>
  <c r="N69" i="3" s="1"/>
  <c r="M280" i="3" a="1"/>
  <c r="M280" i="3" s="1"/>
  <c r="N280" i="3" s="1"/>
  <c r="M467" i="3" a="1"/>
  <c r="M467" i="3" s="1"/>
  <c r="N467" i="3" s="1"/>
  <c r="M75" i="3" a="1"/>
  <c r="M75" i="3" s="1"/>
  <c r="N75" i="3" s="1"/>
  <c r="M530" i="3" a="1"/>
  <c r="M530" i="3" s="1"/>
  <c r="M287" i="3" a="1"/>
  <c r="M287" i="3" s="1"/>
  <c r="N287" i="3" s="1"/>
  <c r="M473" i="3" a="1"/>
  <c r="M473" i="3" s="1"/>
  <c r="N473" i="3" s="1"/>
  <c r="M54" i="3" a="1"/>
  <c r="M54" i="3" s="1"/>
  <c r="N54" i="3" s="1"/>
  <c r="M396" i="3" a="1"/>
  <c r="M396" i="3" s="1"/>
  <c r="N396" i="3" s="1"/>
  <c r="M263" i="3" a="1"/>
  <c r="M263" i="3" s="1"/>
  <c r="N263" i="3" s="1"/>
  <c r="M446" i="3" a="1"/>
  <c r="M446" i="3" s="1"/>
  <c r="N446" i="3" s="1"/>
  <c r="M145" i="3" a="1"/>
  <c r="M145" i="3" s="1"/>
  <c r="N145" i="3" s="1"/>
  <c r="M494" i="3" a="1"/>
  <c r="M494" i="3" s="1"/>
  <c r="N494" i="3" s="1"/>
  <c r="M317" i="3" a="1"/>
  <c r="M317" i="3" s="1"/>
  <c r="N317" i="3" s="1"/>
  <c r="M474" i="3" a="1"/>
  <c r="M474" i="3" s="1"/>
  <c r="N474" i="3" s="1"/>
  <c r="M128" i="3" a="1"/>
  <c r="M128" i="3" s="1"/>
  <c r="N128" i="3" s="1"/>
  <c r="M295" i="3" a="1"/>
  <c r="M295" i="3" s="1"/>
  <c r="N295" i="3" s="1"/>
  <c r="M393" i="3" a="1"/>
  <c r="M393" i="3" s="1"/>
  <c r="N393" i="3" s="1"/>
  <c r="M487" i="3" a="1"/>
  <c r="M487" i="3" s="1"/>
  <c r="N487" i="3" s="1"/>
  <c r="M74" i="3" a="1"/>
  <c r="M74" i="3" s="1"/>
  <c r="N74" i="3" s="1"/>
  <c r="M234" i="3" a="1"/>
  <c r="M234" i="3" s="1"/>
  <c r="N234" i="3" s="1"/>
  <c r="M415" i="3" a="1"/>
  <c r="M415" i="3" s="1"/>
  <c r="N415" i="3" s="1"/>
  <c r="M306" i="3" a="1"/>
  <c r="M306" i="3" s="1"/>
  <c r="N306" i="3" s="1"/>
  <c r="M204" i="3" a="1"/>
  <c r="M204" i="3" s="1"/>
  <c r="N204" i="3" s="1"/>
  <c r="M186" i="3" a="1"/>
  <c r="M186" i="3" s="1"/>
  <c r="N186" i="3" s="1"/>
  <c r="M89" i="3" a="1"/>
  <c r="M89" i="3" s="1"/>
  <c r="N89" i="3" s="1"/>
  <c r="M153" i="3" a="1"/>
  <c r="M153" i="3" s="1"/>
  <c r="N153" i="3" s="1"/>
  <c r="M518" i="3" a="1"/>
  <c r="M518" i="3" s="1"/>
  <c r="M104" i="3" a="1"/>
  <c r="M104" i="3" s="1"/>
  <c r="N104" i="3" s="1"/>
  <c r="M438" i="3" a="1"/>
  <c r="M438" i="3" s="1"/>
  <c r="N438" i="3" s="1"/>
  <c r="M66" i="3" a="1"/>
  <c r="M66" i="3" s="1"/>
  <c r="N66" i="3" s="1"/>
  <c r="M514" i="3" a="1"/>
  <c r="M514" i="3" s="1"/>
  <c r="M161" i="3" a="1"/>
  <c r="M161" i="3" s="1"/>
  <c r="N161" i="3" s="1"/>
  <c r="M110" i="3" a="1"/>
  <c r="M110" i="3" s="1"/>
  <c r="N110" i="3" s="1"/>
  <c r="M133" i="3" a="1"/>
  <c r="M133" i="3" s="1"/>
  <c r="N133" i="3" s="1"/>
  <c r="M53" i="3" a="1"/>
  <c r="M53" i="3" s="1"/>
  <c r="N53" i="3" s="1"/>
  <c r="M179" i="3" a="1"/>
  <c r="M179" i="3" s="1"/>
  <c r="N179" i="3" s="1"/>
  <c r="M250" i="3" a="1"/>
  <c r="M250" i="3" s="1"/>
  <c r="N250" i="3" s="1"/>
  <c r="M168" i="3" a="1"/>
  <c r="M168" i="3" s="1"/>
  <c r="N168" i="3" s="1"/>
  <c r="M497" i="3" a="1"/>
  <c r="M497" i="3" s="1"/>
  <c r="N497" i="3" s="1"/>
  <c r="M329" i="3" a="1"/>
  <c r="M329" i="3" s="1"/>
  <c r="N329" i="3" s="1"/>
  <c r="M294" i="3" a="1"/>
  <c r="M294" i="3" s="1"/>
  <c r="N294" i="3" s="1"/>
  <c r="M281" i="3" a="1"/>
  <c r="M281" i="3" s="1"/>
  <c r="N281" i="3" s="1"/>
  <c r="M131" i="3" a="1"/>
  <c r="M131" i="3" s="1"/>
  <c r="N131" i="3" s="1"/>
  <c r="M40" i="3" a="1"/>
  <c r="M40" i="3" s="1"/>
  <c r="M271" i="3" a="1"/>
  <c r="M271" i="3" s="1"/>
  <c r="N271" i="3" s="1"/>
  <c r="M529" i="3" a="1"/>
  <c r="M529" i="3" s="1"/>
  <c r="M91" i="3" a="1"/>
  <c r="M91" i="3" s="1"/>
  <c r="N91" i="3" s="1"/>
  <c r="M350" i="3" a="1"/>
  <c r="M350" i="3" s="1"/>
  <c r="N350" i="3" s="1"/>
  <c r="M362" i="3" a="1"/>
  <c r="M362" i="3" s="1"/>
  <c r="N362" i="3" s="1"/>
  <c r="M65" i="3" a="1"/>
  <c r="M65" i="3" s="1"/>
  <c r="N65" i="3" s="1"/>
  <c r="M80" i="3" a="1"/>
  <c r="M80" i="3" s="1"/>
  <c r="N80" i="3" s="1"/>
  <c r="M279" i="3" a="1"/>
  <c r="M279" i="3" s="1"/>
  <c r="N279" i="3" s="1"/>
  <c r="M500" i="3" a="1"/>
  <c r="M500" i="3" s="1"/>
  <c r="N500" i="3" s="1"/>
  <c r="M252" i="3" a="1"/>
  <c r="M252" i="3" s="1"/>
  <c r="N252" i="3" s="1"/>
  <c r="M32" i="3" a="1"/>
  <c r="M32" i="3" s="1"/>
  <c r="M265" i="3" a="1"/>
  <c r="M265" i="3" s="1"/>
  <c r="N265" i="3" s="1"/>
  <c r="M333" i="3" a="1"/>
  <c r="M333" i="3" s="1"/>
  <c r="N333" i="3" s="1"/>
  <c r="M423" i="3" a="1"/>
  <c r="M423" i="3" s="1"/>
  <c r="N423" i="3" s="1"/>
  <c r="M435" i="3" a="1"/>
  <c r="M435" i="3" s="1"/>
  <c r="N435" i="3" s="1"/>
  <c r="M278" i="3" a="1"/>
  <c r="M278" i="3" s="1"/>
  <c r="N278" i="3" s="1"/>
  <c r="M378" i="3" a="1"/>
  <c r="M378" i="3" s="1"/>
  <c r="N378" i="3" s="1"/>
  <c r="M368" i="3" a="1"/>
  <c r="M368" i="3" s="1"/>
  <c r="N368" i="3" s="1"/>
  <c r="M87" i="3" a="1"/>
  <c r="M87" i="3" s="1"/>
  <c r="N87" i="3" s="1"/>
  <c r="M387" i="3" a="1"/>
  <c r="M387" i="3" s="1"/>
  <c r="N387" i="3" s="1"/>
  <c r="M251" i="3" a="1"/>
  <c r="M251" i="3" s="1"/>
  <c r="N251" i="3" s="1"/>
  <c r="M390" i="3" a="1"/>
  <c r="M390" i="3" s="1"/>
  <c r="N390" i="3" s="1"/>
  <c r="M203" i="3" a="1"/>
  <c r="M203" i="3" s="1"/>
  <c r="N203" i="3" s="1"/>
  <c r="M185" i="3" a="1"/>
  <c r="M185" i="3" s="1"/>
  <c r="N185" i="3" s="1"/>
  <c r="M388" i="3" a="1"/>
  <c r="M388" i="3" s="1"/>
  <c r="N388" i="3" s="1"/>
  <c r="M469" i="3" a="1"/>
  <c r="M469" i="3" s="1"/>
  <c r="N469" i="3" s="1"/>
  <c r="M254" i="3" a="1"/>
  <c r="M254" i="3" s="1"/>
  <c r="N254" i="3" s="1"/>
  <c r="M59" i="3" a="1"/>
  <c r="M59" i="3" s="1"/>
  <c r="N59" i="3" s="1"/>
  <c r="M151" i="3" a="1"/>
  <c r="M151" i="3" s="1"/>
  <c r="N151" i="3" s="1"/>
  <c r="M503" i="3" a="1"/>
  <c r="M503" i="3" s="1"/>
  <c r="N503" i="3" s="1"/>
  <c r="M221" i="3" a="1"/>
  <c r="M221" i="3" s="1"/>
  <c r="N221" i="3" s="1"/>
  <c r="M291" i="3" a="1"/>
  <c r="M291" i="3" s="1"/>
  <c r="N291" i="3" s="1"/>
  <c r="M269" i="2" a="1"/>
  <c r="M269" i="2" s="1"/>
  <c r="N269" i="2" s="1"/>
  <c r="M511" i="2" a="1"/>
  <c r="M511" i="2" s="1"/>
  <c r="M390" i="2" a="1"/>
  <c r="M390" i="2" s="1"/>
  <c r="N390" i="2" s="1"/>
  <c r="M205" i="2" a="1"/>
  <c r="M205" i="2" s="1"/>
  <c r="N205" i="2" s="1"/>
  <c r="M404" i="2" a="1"/>
  <c r="M404" i="2" s="1"/>
  <c r="N404" i="2" s="1"/>
  <c r="M516" i="2" a="1"/>
  <c r="M516" i="2" s="1"/>
  <c r="M431" i="2" a="1"/>
  <c r="M431" i="2" s="1"/>
  <c r="N431" i="2" s="1"/>
  <c r="M472" i="2" a="1"/>
  <c r="M472" i="2" s="1"/>
  <c r="N472" i="2" s="1"/>
  <c r="M444" i="2" a="1"/>
  <c r="M444" i="2" s="1"/>
  <c r="N444" i="2" s="1"/>
  <c r="M290" i="2" a="1"/>
  <c r="M290" i="2" s="1"/>
  <c r="N290" i="2" s="1"/>
  <c r="M92" i="2" a="1"/>
  <c r="M92" i="2" s="1"/>
  <c r="N92" i="2" s="1"/>
  <c r="M299" i="2" a="1"/>
  <c r="M299" i="2" s="1"/>
  <c r="N299" i="2" s="1"/>
  <c r="M165" i="2" a="1"/>
  <c r="M165" i="2" s="1"/>
  <c r="N165" i="2" s="1"/>
  <c r="M375" i="2" a="1"/>
  <c r="M375" i="2" s="1"/>
  <c r="N375" i="2" s="1"/>
  <c r="M396" i="2" a="1"/>
  <c r="M396" i="2" s="1"/>
  <c r="N396" i="2" s="1"/>
  <c r="M325" i="2" a="1"/>
  <c r="M325" i="2" s="1"/>
  <c r="N325" i="2" s="1"/>
  <c r="M349" i="2" a="1"/>
  <c r="M349" i="2" s="1"/>
  <c r="N349" i="2" s="1"/>
  <c r="M252" i="2" a="1"/>
  <c r="M252" i="2" s="1"/>
  <c r="N252" i="2" s="1"/>
  <c r="M311" i="2" a="1"/>
  <c r="M311" i="2" s="1"/>
  <c r="N311" i="2" s="1"/>
  <c r="M468" i="2" a="1"/>
  <c r="M468" i="2" s="1"/>
  <c r="N468" i="2" s="1"/>
  <c r="M286" i="2" a="1"/>
  <c r="M286" i="2" s="1"/>
  <c r="N286" i="2" s="1"/>
  <c r="M155" i="2" a="1"/>
  <c r="M155" i="2" s="1"/>
  <c r="N155" i="2" s="1"/>
  <c r="M206" i="2" a="1"/>
  <c r="M206" i="2" s="1"/>
  <c r="N206" i="2" s="1"/>
  <c r="M358" i="2" a="1"/>
  <c r="M358" i="2" s="1"/>
  <c r="N358" i="2" s="1"/>
  <c r="M69" i="2" a="1"/>
  <c r="M69" i="2" s="1"/>
  <c r="N69" i="2" s="1"/>
  <c r="M96" i="2" a="1"/>
  <c r="M96" i="2" s="1"/>
  <c r="N96" i="2" s="1"/>
  <c r="M276" i="2" a="1"/>
  <c r="M276" i="2" s="1"/>
  <c r="N276" i="2" s="1"/>
  <c r="M304" i="2" a="1"/>
  <c r="M304" i="2" s="1"/>
  <c r="N304" i="2" s="1"/>
  <c r="M355" i="2" a="1"/>
  <c r="M355" i="2" s="1"/>
  <c r="N355" i="2" s="1"/>
  <c r="M119" i="2" a="1"/>
  <c r="M119" i="2" s="1"/>
  <c r="N119" i="2" s="1"/>
  <c r="M173" i="2" a="1"/>
  <c r="M173" i="2" s="1"/>
  <c r="N173" i="2" s="1"/>
  <c r="M463" i="2" a="1"/>
  <c r="M463" i="2" s="1"/>
  <c r="N463" i="2" s="1"/>
  <c r="M446" i="2" a="1"/>
  <c r="M446" i="2" s="1"/>
  <c r="N446" i="2" s="1"/>
  <c r="M294" i="2" a="1"/>
  <c r="M294" i="2" s="1"/>
  <c r="N294" i="2" s="1"/>
  <c r="M324" i="2" a="1"/>
  <c r="M324" i="2" s="1"/>
  <c r="N324" i="2" s="1"/>
  <c r="M246" i="2" a="1"/>
  <c r="M246" i="2" s="1"/>
  <c r="N246" i="2" s="1"/>
  <c r="M479" i="2" a="1"/>
  <c r="M479" i="2" s="1"/>
  <c r="N479" i="2" s="1"/>
  <c r="M211" i="2" a="1"/>
  <c r="M211" i="2" s="1"/>
  <c r="N211" i="2" s="1"/>
  <c r="M237" i="2" a="1"/>
  <c r="M237" i="2" s="1"/>
  <c r="N237" i="2" s="1"/>
  <c r="M108" i="2" a="1"/>
  <c r="M108" i="2" s="1"/>
  <c r="N108" i="2" s="1"/>
  <c r="M280" i="2" a="1"/>
  <c r="M280" i="2" s="1"/>
  <c r="N280" i="2" s="1"/>
  <c r="M217" i="2" a="1"/>
  <c r="M217" i="2" s="1"/>
  <c r="N217" i="2" s="1"/>
  <c r="M107" i="2" a="1"/>
  <c r="M107" i="2" s="1"/>
  <c r="N107" i="2" s="1"/>
  <c r="M85" i="2" a="1"/>
  <c r="M85" i="2" s="1"/>
  <c r="N85" i="2" s="1"/>
  <c r="M191" i="2" a="1"/>
  <c r="M191" i="2" s="1"/>
  <c r="N191" i="2" s="1"/>
  <c r="M71" i="2" a="1"/>
  <c r="M71" i="2" s="1"/>
  <c r="N71" i="2" s="1"/>
  <c r="M423" i="2" a="1"/>
  <c r="M423" i="2" s="1"/>
  <c r="N423" i="2" s="1"/>
  <c r="M223" i="2" a="1"/>
  <c r="M223" i="2" s="1"/>
  <c r="N223" i="2" s="1"/>
  <c r="M202" i="2" a="1"/>
  <c r="M202" i="2" s="1"/>
  <c r="N202" i="2" s="1"/>
  <c r="M462" i="2" a="1"/>
  <c r="M462" i="2" s="1"/>
  <c r="N462" i="2" s="1"/>
  <c r="M326" i="2" a="1"/>
  <c r="M326" i="2" s="1"/>
  <c r="N326" i="2" s="1"/>
  <c r="M208" i="2" a="1"/>
  <c r="M208" i="2" s="1"/>
  <c r="N208" i="2" s="1"/>
  <c r="M484" i="2" a="1"/>
  <c r="M484" i="2" s="1"/>
  <c r="N484" i="2" s="1"/>
  <c r="M95" i="2" a="1"/>
  <c r="M95" i="2" s="1"/>
  <c r="N95" i="2" s="1"/>
  <c r="M185" i="2" a="1"/>
  <c r="M185" i="2" s="1"/>
  <c r="N185" i="2" s="1"/>
  <c r="M428" i="2" a="1"/>
  <c r="M428" i="2" s="1"/>
  <c r="N428" i="2" s="1"/>
  <c r="M273" i="2" a="1"/>
  <c r="M273" i="2" s="1"/>
  <c r="N273" i="2" s="1"/>
  <c r="M70" i="2" a="1"/>
  <c r="M70" i="2" s="1"/>
  <c r="N70" i="2" s="1"/>
  <c r="M513" i="2" a="1"/>
  <c r="M513" i="2" s="1"/>
  <c r="M186" i="2" a="1"/>
  <c r="M186" i="2" s="1"/>
  <c r="N186" i="2" s="1"/>
  <c r="M481" i="2" a="1"/>
  <c r="M481" i="2" s="1"/>
  <c r="N481" i="2" s="1"/>
  <c r="M528" i="2" a="1"/>
  <c r="M528" i="2" s="1"/>
  <c r="M272" i="2" a="1"/>
  <c r="M272" i="2" s="1"/>
  <c r="N272" i="2" s="1"/>
  <c r="M380" i="2" a="1"/>
  <c r="M380" i="2" s="1"/>
  <c r="N380" i="2" s="1"/>
  <c r="M263" i="2" a="1"/>
  <c r="M263" i="2" s="1"/>
  <c r="N263" i="2" s="1"/>
  <c r="M348" i="2" a="1"/>
  <c r="M348" i="2" s="1"/>
  <c r="N348" i="2" s="1"/>
  <c r="M60" i="2" a="1"/>
  <c r="M60" i="2" s="1"/>
  <c r="N60" i="2" s="1"/>
  <c r="M142" i="2" a="1"/>
  <c r="M142" i="2" s="1"/>
  <c r="N142" i="2" s="1"/>
  <c r="M149" i="2" a="1"/>
  <c r="M149" i="2" s="1"/>
  <c r="N149" i="2" s="1"/>
  <c r="M284" i="2" a="1"/>
  <c r="M284" i="2" s="1"/>
  <c r="N284" i="2" s="1"/>
  <c r="M370" i="2" a="1"/>
  <c r="M370" i="2" s="1"/>
  <c r="N370" i="2" s="1"/>
  <c r="M244" i="2" a="1"/>
  <c r="M244" i="2" s="1"/>
  <c r="N244" i="2" s="1"/>
  <c r="M164" i="2" a="1"/>
  <c r="M164" i="2" s="1"/>
  <c r="N164" i="2" s="1"/>
  <c r="M455" i="2" a="1"/>
  <c r="M455" i="2" s="1"/>
  <c r="N455" i="2" s="1"/>
  <c r="M362" i="2" a="1"/>
  <c r="M362" i="2" s="1"/>
  <c r="N362" i="2" s="1"/>
  <c r="M256" i="2" a="1"/>
  <c r="M256" i="2" s="1"/>
  <c r="N256" i="2" s="1"/>
  <c r="M456" i="2" a="1"/>
  <c r="M456" i="2" s="1"/>
  <c r="N456" i="2" s="1"/>
  <c r="M505" i="2" a="1"/>
  <c r="M505" i="2" s="1"/>
  <c r="N505" i="2" s="1"/>
  <c r="M318" i="2" a="1"/>
  <c r="M318" i="2" s="1"/>
  <c r="N318" i="2" s="1"/>
  <c r="M454" i="2" a="1"/>
  <c r="M454" i="2" s="1"/>
  <c r="N454" i="2" s="1"/>
  <c r="M230" i="2" a="1"/>
  <c r="M230" i="2" s="1"/>
  <c r="N230" i="2" s="1"/>
  <c r="M441" i="2" a="1"/>
  <c r="M441" i="2" s="1"/>
  <c r="N441" i="2" s="1"/>
  <c r="M136" i="2" a="1"/>
  <c r="M136" i="2" s="1"/>
  <c r="N136" i="2" s="1"/>
  <c r="M314" i="2" a="1"/>
  <c r="M314" i="2" s="1"/>
  <c r="N314" i="2" s="1"/>
  <c r="M414" i="2" a="1"/>
  <c r="M414" i="2" s="1"/>
  <c r="N414" i="2" s="1"/>
  <c r="M144" i="2" a="1"/>
  <c r="M144" i="2" s="1"/>
  <c r="N144" i="2" s="1"/>
  <c r="M383" i="2" a="1"/>
  <c r="M383" i="2" s="1"/>
  <c r="N383" i="2" s="1"/>
  <c r="M146" i="2" a="1"/>
  <c r="M146" i="2" s="1"/>
  <c r="N146" i="2" s="1"/>
  <c r="M316" i="2" a="1"/>
  <c r="M316" i="2" s="1"/>
  <c r="N316" i="2" s="1"/>
  <c r="M101" i="2" a="1"/>
  <c r="M101" i="2" s="1"/>
  <c r="N101" i="2" s="1"/>
  <c r="M248" i="2" a="1"/>
  <c r="M248" i="2" s="1"/>
  <c r="N248" i="2" s="1"/>
  <c r="M227" i="2" a="1"/>
  <c r="M227" i="2" s="1"/>
  <c r="N227" i="2" s="1"/>
  <c r="M200" i="2" a="1"/>
  <c r="M200" i="2" s="1"/>
  <c r="N200" i="2" s="1"/>
  <c r="M329" i="2" a="1"/>
  <c r="M329" i="2" s="1"/>
  <c r="N329" i="2" s="1"/>
  <c r="M293" i="2" a="1"/>
  <c r="M293" i="2" s="1"/>
  <c r="N293" i="2" s="1"/>
  <c r="M460" i="2" a="1"/>
  <c r="M460" i="2" s="1"/>
  <c r="N460" i="2" s="1"/>
  <c r="M53" i="2" a="1"/>
  <c r="M53" i="2" s="1"/>
  <c r="N53" i="2" s="1"/>
  <c r="M353" i="2" a="1"/>
  <c r="M353" i="2" s="1"/>
  <c r="N353" i="2" s="1"/>
  <c r="M210" i="2" a="1"/>
  <c r="M210" i="2" s="1"/>
  <c r="N210" i="2" s="1"/>
  <c r="M490" i="2" a="1"/>
  <c r="M490" i="2" s="1"/>
  <c r="N490" i="2" s="1"/>
  <c r="M228" i="2" a="1"/>
  <c r="M228" i="2" s="1"/>
  <c r="N228" i="2" s="1"/>
  <c r="M178" i="2" a="1"/>
  <c r="M178" i="2" s="1"/>
  <c r="N178" i="2" s="1"/>
  <c r="M167" i="2" a="1"/>
  <c r="M167" i="2" s="1"/>
  <c r="N167" i="2" s="1"/>
  <c r="M389" i="2" a="1"/>
  <c r="M389" i="2" s="1"/>
  <c r="N389" i="2" s="1"/>
  <c r="M482" i="2" a="1"/>
  <c r="M482" i="2" s="1"/>
  <c r="N482" i="2" s="1"/>
  <c r="M145" i="2" a="1"/>
  <c r="M145" i="2" s="1"/>
  <c r="N145" i="2" s="1"/>
  <c r="M257" i="2" a="1"/>
  <c r="M257" i="2" s="1"/>
  <c r="N257" i="2" s="1"/>
  <c r="M519" i="2" a="1"/>
  <c r="M519" i="2" s="1"/>
  <c r="M194" i="2" a="1"/>
  <c r="M194" i="2" s="1"/>
  <c r="N194" i="2" s="1"/>
  <c r="M220" i="2" a="1"/>
  <c r="M220" i="2" s="1"/>
  <c r="N220" i="2" s="1"/>
  <c r="M253" i="2" a="1"/>
  <c r="M253" i="2" s="1"/>
  <c r="N253" i="2" s="1"/>
  <c r="M277" i="2" a="1"/>
  <c r="M277" i="2" s="1"/>
  <c r="N277" i="2" s="1"/>
  <c r="M303" i="2" a="1"/>
  <c r="M303" i="2" s="1"/>
  <c r="N303" i="2" s="1"/>
  <c r="M473" i="2" a="1"/>
  <c r="M473" i="2" s="1"/>
  <c r="N473" i="2" s="1"/>
  <c r="M102" i="2" a="1"/>
  <c r="M102" i="2" s="1"/>
  <c r="N102" i="2" s="1"/>
  <c r="M279" i="2" a="1"/>
  <c r="M279" i="2" s="1"/>
  <c r="N279" i="2" s="1"/>
  <c r="M99" i="2" a="1"/>
  <c r="M99" i="2" s="1"/>
  <c r="N99" i="2" s="1"/>
  <c r="M302" i="2" a="1"/>
  <c r="M302" i="2" s="1"/>
  <c r="N302" i="2" s="1"/>
  <c r="M245" i="2" a="1"/>
  <c r="M245" i="2" s="1"/>
  <c r="N245" i="2" s="1"/>
  <c r="M73" i="2" a="1"/>
  <c r="M73" i="2" s="1"/>
  <c r="N73" i="2" s="1"/>
  <c r="M364" i="2" a="1"/>
  <c r="M364" i="2" s="1"/>
  <c r="N364" i="2" s="1"/>
  <c r="M425" i="2" a="1"/>
  <c r="M425" i="2" s="1"/>
  <c r="N425" i="2" s="1"/>
  <c r="M419" i="2" a="1"/>
  <c r="M419" i="2" s="1"/>
  <c r="N419" i="2" s="1"/>
  <c r="M337" i="2" a="1"/>
  <c r="M337" i="2" s="1"/>
  <c r="N337" i="2" s="1"/>
  <c r="M158" i="2" a="1"/>
  <c r="M158" i="2" s="1"/>
  <c r="N158" i="2" s="1"/>
  <c r="M216" i="2" a="1"/>
  <c r="M216" i="2" s="1"/>
  <c r="N216" i="2" s="1"/>
  <c r="M182" i="2" a="1"/>
  <c r="M182" i="2" s="1"/>
  <c r="N182" i="2" s="1"/>
  <c r="M156" i="2" a="1"/>
  <c r="M156" i="2" s="1"/>
  <c r="N156" i="2" s="1"/>
  <c r="M439" i="2" a="1"/>
  <c r="M439" i="2" s="1"/>
  <c r="N439" i="2" s="1"/>
  <c r="M65" i="2" a="1"/>
  <c r="M65" i="2" s="1"/>
  <c r="N65" i="2" s="1"/>
  <c r="M82" i="2" a="1"/>
  <c r="M82" i="2" s="1"/>
  <c r="N82" i="2" s="1"/>
  <c r="M510" i="2" a="1"/>
  <c r="M510" i="2" s="1"/>
  <c r="N510" i="2" s="1"/>
  <c r="M335" i="2" a="1"/>
  <c r="M335" i="2" s="1"/>
  <c r="N335" i="2" s="1"/>
  <c r="M321" i="2" a="1"/>
  <c r="M321" i="2" s="1"/>
  <c r="N321" i="2" s="1"/>
  <c r="M480" i="2" a="1"/>
  <c r="M480" i="2" s="1"/>
  <c r="N480" i="2" s="1"/>
  <c r="M203" i="2" a="1"/>
  <c r="M203" i="2" s="1"/>
  <c r="N203" i="2" s="1"/>
  <c r="M347" i="2" a="1"/>
  <c r="M347" i="2" s="1"/>
  <c r="N347" i="2" s="1"/>
  <c r="M357" i="2" a="1"/>
  <c r="M357" i="2" s="1"/>
  <c r="N357" i="2" s="1"/>
  <c r="M495" i="2" a="1"/>
  <c r="M495" i="2" s="1"/>
  <c r="N495" i="2" s="1"/>
  <c r="M137" i="2" a="1"/>
  <c r="M137" i="2" s="1"/>
  <c r="N137" i="2" s="1"/>
  <c r="M88" i="2" a="1"/>
  <c r="M88" i="2" s="1"/>
  <c r="N88" i="2" s="1"/>
  <c r="M345" i="2" a="1"/>
  <c r="M345" i="2" s="1"/>
  <c r="N345" i="2" s="1"/>
  <c r="M166" i="2" a="1"/>
  <c r="M166" i="2" s="1"/>
  <c r="N166" i="2" s="1"/>
  <c r="M509" i="2" a="1"/>
  <c r="M509" i="2" s="1"/>
  <c r="N509" i="2" s="1"/>
  <c r="M268" i="2" a="1"/>
  <c r="M268" i="2" s="1"/>
  <c r="N268" i="2" s="1"/>
  <c r="M406" i="2" a="1"/>
  <c r="M406" i="2" s="1"/>
  <c r="N406" i="2" s="1"/>
  <c r="M485" i="2" a="1"/>
  <c r="M485" i="2" s="1"/>
  <c r="N485" i="2" s="1"/>
  <c r="M412" i="2" a="1"/>
  <c r="M412" i="2" s="1"/>
  <c r="N412" i="2" s="1"/>
  <c r="M281" i="2" a="1"/>
  <c r="M281" i="2" s="1"/>
  <c r="N281" i="2" s="1"/>
  <c r="M296" i="2" a="1"/>
  <c r="M296" i="2" s="1"/>
  <c r="N296" i="2" s="1"/>
  <c r="M346" i="2" a="1"/>
  <c r="M346" i="2" s="1"/>
  <c r="N346" i="2" s="1"/>
  <c r="M55" i="2" a="1"/>
  <c r="M55" i="2" s="1"/>
  <c r="N55" i="2" s="1"/>
  <c r="M471" i="2" a="1"/>
  <c r="M471" i="2" s="1"/>
  <c r="N471" i="2" s="1"/>
  <c r="M448" i="2" a="1"/>
  <c r="M448" i="2" s="1"/>
  <c r="N448" i="2" s="1"/>
  <c r="M331" i="2" a="1"/>
  <c r="M331" i="2" s="1"/>
  <c r="N331" i="2" s="1"/>
  <c r="M365" i="2" a="1"/>
  <c r="M365" i="2" s="1"/>
  <c r="N365" i="2" s="1"/>
  <c r="M437" i="2" a="1"/>
  <c r="M437" i="2" s="1"/>
  <c r="N437" i="2" s="1"/>
  <c r="M292" i="2" a="1"/>
  <c r="M292" i="2" s="1"/>
  <c r="N292" i="2" s="1"/>
  <c r="M105" i="2" a="1"/>
  <c r="M105" i="2" s="1"/>
  <c r="N105" i="2" s="1"/>
  <c r="M488" i="2" a="1"/>
  <c r="M488" i="2" s="1"/>
  <c r="N488" i="2" s="1"/>
  <c r="M388" i="2" a="1"/>
  <c r="M388" i="2" s="1"/>
  <c r="N388" i="2" s="1"/>
  <c r="M192" i="2" a="1"/>
  <c r="M192" i="2" s="1"/>
  <c r="N192" i="2" s="1"/>
  <c r="M491" i="2" a="1"/>
  <c r="M491" i="2" s="1"/>
  <c r="N491" i="2" s="1"/>
  <c r="M398" i="2" a="1"/>
  <c r="M398" i="2" s="1"/>
  <c r="N398" i="2" s="1"/>
  <c r="M91" i="2" a="1"/>
  <c r="M91" i="2" s="1"/>
  <c r="N91" i="2" s="1"/>
  <c r="M399" i="2" a="1"/>
  <c r="M399" i="2" s="1"/>
  <c r="N399" i="2" s="1"/>
  <c r="M393" i="2" a="1"/>
  <c r="M393" i="2" s="1"/>
  <c r="N393" i="2" s="1"/>
  <c r="M301" i="2" a="1"/>
  <c r="M301" i="2" s="1"/>
  <c r="N301" i="2" s="1"/>
  <c r="M259" i="2" a="1"/>
  <c r="M259" i="2" s="1"/>
  <c r="N259" i="2" s="1"/>
  <c r="M289" i="2" a="1"/>
  <c r="M289" i="2" s="1"/>
  <c r="N289" i="2" s="1"/>
  <c r="M339" i="2" a="1"/>
  <c r="M339" i="2" s="1"/>
  <c r="N339" i="2" s="1"/>
  <c r="M266" i="2" a="1"/>
  <c r="M266" i="2" s="1"/>
  <c r="N266" i="2" s="1"/>
  <c r="M501" i="2" a="1"/>
  <c r="M501" i="2" s="1"/>
  <c r="N501" i="2" s="1"/>
  <c r="M270" i="2" a="1"/>
  <c r="M270" i="2" s="1"/>
  <c r="N270" i="2" s="1"/>
  <c r="M188" i="2" a="1"/>
  <c r="M188" i="2" s="1"/>
  <c r="N188" i="2" s="1"/>
  <c r="M452" i="2" a="1"/>
  <c r="M452" i="2" s="1"/>
  <c r="N452" i="2" s="1"/>
  <c r="M51" i="2" a="1"/>
  <c r="M51" i="2" s="1"/>
  <c r="M93" i="2" a="1"/>
  <c r="M93" i="2" s="1"/>
  <c r="N93" i="2" s="1"/>
  <c r="M98" i="2" a="1"/>
  <c r="M98" i="2" s="1"/>
  <c r="N98" i="2" s="1"/>
  <c r="M402" i="2" a="1"/>
  <c r="M402" i="2" s="1"/>
  <c r="N402" i="2" s="1"/>
  <c r="M387" i="2" a="1"/>
  <c r="M387" i="2" s="1"/>
  <c r="N387" i="2" s="1"/>
  <c r="M161" i="2" a="1"/>
  <c r="M161" i="2" s="1"/>
  <c r="N161" i="2" s="1"/>
  <c r="M475" i="2" a="1"/>
  <c r="M475" i="2" s="1"/>
  <c r="N475" i="2" s="1"/>
  <c r="M130" i="2" a="1"/>
  <c r="M130" i="2" s="1"/>
  <c r="N130" i="2" s="1"/>
  <c r="M72" i="2" a="1"/>
  <c r="M72" i="2" s="1"/>
  <c r="N72" i="2" s="1"/>
  <c r="M457" i="2" a="1"/>
  <c r="M457" i="2" s="1"/>
  <c r="N457" i="2" s="1"/>
  <c r="M367" i="2" a="1"/>
  <c r="M367" i="2" s="1"/>
  <c r="N367" i="2" s="1"/>
  <c r="M417" i="2" a="1"/>
  <c r="M417" i="2" s="1"/>
  <c r="N417" i="2" s="1"/>
  <c r="M81" i="2" a="1"/>
  <c r="M81" i="2" s="1"/>
  <c r="N81" i="2" s="1"/>
  <c r="M77" i="2" a="1"/>
  <c r="M77" i="2" s="1"/>
  <c r="N77" i="2" s="1"/>
  <c r="M251" i="2" a="1"/>
  <c r="M251" i="2" s="1"/>
  <c r="N251" i="2" s="1"/>
  <c r="M478" i="2" a="1"/>
  <c r="M478" i="2" s="1"/>
  <c r="N478" i="2" s="1"/>
  <c r="M221" i="2" a="1"/>
  <c r="M221" i="2" s="1"/>
  <c r="N221" i="2" s="1"/>
  <c r="M418" i="2" a="1"/>
  <c r="M418" i="2" s="1"/>
  <c r="N418" i="2" s="1"/>
  <c r="M470" i="2" a="1"/>
  <c r="M470" i="2" s="1"/>
  <c r="N470" i="2" s="1"/>
  <c r="M515" i="2" a="1"/>
  <c r="M515" i="2" s="1"/>
  <c r="M180" i="2" a="1"/>
  <c r="M180" i="2" s="1"/>
  <c r="N180" i="2" s="1"/>
  <c r="M141" i="2" a="1"/>
  <c r="M141" i="2" s="1"/>
  <c r="N141" i="2" s="1"/>
  <c r="M262" i="2" a="1"/>
  <c r="M262" i="2" s="1"/>
  <c r="N262" i="2" s="1"/>
  <c r="M474" i="2" a="1"/>
  <c r="M474" i="2" s="1"/>
  <c r="N474" i="2" s="1"/>
  <c r="M529" i="2" a="1"/>
  <c r="M529" i="2" s="1"/>
  <c r="M322" i="2" a="1"/>
  <c r="M322" i="2" s="1"/>
  <c r="N322" i="2" s="1"/>
  <c r="M177" i="2" a="1"/>
  <c r="M177" i="2" s="1"/>
  <c r="N177" i="2" s="1"/>
  <c r="M241" i="2" a="1"/>
  <c r="M241" i="2" s="1"/>
  <c r="N241" i="2" s="1"/>
  <c r="M493" i="2" a="1"/>
  <c r="M493" i="2" s="1"/>
  <c r="N493" i="2" s="1"/>
  <c r="M354" i="2" a="1"/>
  <c r="M354" i="2" s="1"/>
  <c r="N354" i="2" s="1"/>
  <c r="M283" i="2" a="1"/>
  <c r="M283" i="2" s="1"/>
  <c r="N283" i="2" s="1"/>
  <c r="M275" i="2" a="1"/>
  <c r="M275" i="2" s="1"/>
  <c r="N275" i="2" s="1"/>
  <c r="M465" i="2" a="1"/>
  <c r="M465" i="2" s="1"/>
  <c r="N465" i="2" s="1"/>
  <c r="M126" i="2" a="1"/>
  <c r="M126" i="2" s="1"/>
  <c r="N126" i="2" s="1"/>
  <c r="M341" i="2" a="1"/>
  <c r="M341" i="2" s="1"/>
  <c r="N341" i="2" s="1"/>
  <c r="M309" i="2" a="1"/>
  <c r="M309" i="2" s="1"/>
  <c r="N309" i="2" s="1"/>
  <c r="M209" i="2" a="1"/>
  <c r="M209" i="2" s="1"/>
  <c r="N209" i="2" s="1"/>
  <c r="M447" i="2" a="1"/>
  <c r="M447" i="2" s="1"/>
  <c r="N447" i="2" s="1"/>
  <c r="M384" i="2" a="1"/>
  <c r="M384" i="2" s="1"/>
  <c r="N384" i="2" s="1"/>
  <c r="M148" i="2" a="1"/>
  <c r="M148" i="2" s="1"/>
  <c r="N148" i="2" s="1"/>
  <c r="M517" i="2" a="1"/>
  <c r="M517" i="2" s="1"/>
  <c r="M466" i="2" a="1"/>
  <c r="M466" i="2" s="1"/>
  <c r="N466" i="2" s="1"/>
  <c r="M520" i="2" a="1"/>
  <c r="M520" i="2" s="1"/>
  <c r="M430" i="2" a="1"/>
  <c r="M430" i="2" s="1"/>
  <c r="N430" i="2" s="1"/>
  <c r="M512" i="2" a="1"/>
  <c r="M512" i="2" s="1"/>
  <c r="M249" i="2" a="1"/>
  <c r="M249" i="2" s="1"/>
  <c r="N249" i="2" s="1"/>
  <c r="M506" i="2" a="1"/>
  <c r="M506" i="2" s="1"/>
  <c r="N506" i="2" s="1"/>
  <c r="M458" i="2" a="1"/>
  <c r="M458" i="2" s="1"/>
  <c r="N458" i="2" s="1"/>
  <c r="M163" i="2" a="1"/>
  <c r="M163" i="2" s="1"/>
  <c r="N163" i="2" s="1"/>
  <c r="M134" i="2" a="1"/>
  <c r="M134" i="2" s="1"/>
  <c r="N134" i="2" s="1"/>
  <c r="M464" i="2" a="1"/>
  <c r="M464" i="2" s="1"/>
  <c r="N464" i="2" s="1"/>
  <c r="M174" i="2" a="1"/>
  <c r="M174" i="2" s="1"/>
  <c r="N174" i="2" s="1"/>
  <c r="M128" i="2" a="1"/>
  <c r="M128" i="2" s="1"/>
  <c r="N128" i="2" s="1"/>
  <c r="M368" i="2" a="1"/>
  <c r="M368" i="2" s="1"/>
  <c r="N368" i="2" s="1"/>
  <c r="M121" i="2" a="1"/>
  <c r="M121" i="2" s="1"/>
  <c r="N121" i="2" s="1"/>
  <c r="M59" i="2" a="1"/>
  <c r="M59" i="2" s="1"/>
  <c r="N59" i="2" s="1"/>
  <c r="M500" i="2" a="1"/>
  <c r="M500" i="2" s="1"/>
  <c r="N500" i="2" s="1"/>
  <c r="M524" i="2" a="1"/>
  <c r="M524" i="2" s="1"/>
  <c r="M356" i="2" a="1"/>
  <c r="M356" i="2" s="1"/>
  <c r="N356" i="2" s="1"/>
  <c r="M58" i="2" a="1"/>
  <c r="M58" i="2" s="1"/>
  <c r="N58" i="2" s="1"/>
  <c r="M400" i="2" a="1"/>
  <c r="M400" i="2" s="1"/>
  <c r="N400" i="2" s="1"/>
  <c r="M288" i="2" a="1"/>
  <c r="M288" i="2" s="1"/>
  <c r="N288" i="2" s="1"/>
  <c r="M260" i="2" a="1"/>
  <c r="M260" i="2" s="1"/>
  <c r="N260" i="2" s="1"/>
  <c r="M83" i="2" a="1"/>
  <c r="M83" i="2" s="1"/>
  <c r="N83" i="2" s="1"/>
  <c r="M323" i="2" a="1"/>
  <c r="M323" i="2" s="1"/>
  <c r="N323" i="2" s="1"/>
  <c r="M310" i="2" a="1"/>
  <c r="M310" i="2" s="1"/>
  <c r="N310" i="2" s="1"/>
  <c r="M504" i="2" a="1"/>
  <c r="M504" i="2" s="1"/>
  <c r="N504" i="2" s="1"/>
  <c r="M168" i="2" a="1"/>
  <c r="M168" i="2" s="1"/>
  <c r="N168" i="2" s="1"/>
  <c r="M403" i="2" a="1"/>
  <c r="M403" i="2" s="1"/>
  <c r="N403" i="2" s="1"/>
  <c r="M255" i="2" a="1"/>
  <c r="M255" i="2" s="1"/>
  <c r="N255" i="2" s="1"/>
  <c r="M254" i="2" a="1"/>
  <c r="M254" i="2" s="1"/>
  <c r="N254" i="2" s="1"/>
  <c r="M408" i="2" a="1"/>
  <c r="M408" i="2" s="1"/>
  <c r="N408" i="2" s="1"/>
  <c r="M235" i="2" a="1"/>
  <c r="M235" i="2" s="1"/>
  <c r="N235" i="2" s="1"/>
  <c r="M330" i="2" a="1"/>
  <c r="M330" i="2" s="1"/>
  <c r="N330" i="2" s="1"/>
  <c r="M319" i="2" a="1"/>
  <c r="M319" i="2" s="1"/>
  <c r="N319" i="2" s="1"/>
  <c r="M219" i="2" a="1"/>
  <c r="M219" i="2" s="1"/>
  <c r="N219" i="2" s="1"/>
  <c r="M497" i="2" a="1"/>
  <c r="M497" i="2" s="1"/>
  <c r="N497" i="2" s="1"/>
  <c r="M401" i="2" a="1"/>
  <c r="M401" i="2" s="1"/>
  <c r="N401" i="2" s="1"/>
  <c r="M172" i="2" a="1"/>
  <c r="M172" i="2" s="1"/>
  <c r="N172" i="2" s="1"/>
  <c r="M287" i="2" a="1"/>
  <c r="M287" i="2" s="1"/>
  <c r="N287" i="2" s="1"/>
  <c r="M360" i="2" a="1"/>
  <c r="M360" i="2" s="1"/>
  <c r="N360" i="2" s="1"/>
  <c r="M291" i="2" a="1"/>
  <c r="M291" i="2" s="1"/>
  <c r="N291" i="2" s="1"/>
  <c r="M297" i="2" a="1"/>
  <c r="M297" i="2" s="1"/>
  <c r="N297" i="2" s="1"/>
  <c r="M160" i="2" a="1"/>
  <c r="M160" i="2" s="1"/>
  <c r="N160" i="2" s="1"/>
  <c r="M267" i="2" a="1"/>
  <c r="M267" i="2" s="1"/>
  <c r="N267" i="2" s="1"/>
  <c r="M306" i="2" a="1"/>
  <c r="M306" i="2" s="1"/>
  <c r="N306" i="2" s="1"/>
  <c r="M443" i="2" a="1"/>
  <c r="M443" i="2" s="1"/>
  <c r="N443" i="2" s="1"/>
  <c r="M522" i="2" a="1"/>
  <c r="M522" i="2" s="1"/>
  <c r="M234" i="2" a="1"/>
  <c r="M234" i="2" s="1"/>
  <c r="N234" i="2" s="1"/>
  <c r="M258" i="2" a="1"/>
  <c r="M258" i="2" s="1"/>
  <c r="N258" i="2" s="1"/>
  <c r="M459" i="2" a="1"/>
  <c r="M459" i="2" s="1"/>
  <c r="N459" i="2" s="1"/>
  <c r="M111" i="2" a="1"/>
  <c r="M111" i="2" s="1"/>
  <c r="N111" i="2" s="1"/>
  <c r="M170" i="2" a="1"/>
  <c r="M170" i="2" s="1"/>
  <c r="N170" i="2" s="1"/>
  <c r="M233" i="2" a="1"/>
  <c r="M233" i="2" s="1"/>
  <c r="N233" i="2" s="1"/>
  <c r="M232" i="2" a="1"/>
  <c r="M232" i="2" s="1"/>
  <c r="N232" i="2" s="1"/>
  <c r="M204" i="2" a="1"/>
  <c r="M204" i="2" s="1"/>
  <c r="N204" i="2" s="1"/>
  <c r="M179" i="2" a="1"/>
  <c r="M179" i="2" s="1"/>
  <c r="N179" i="2" s="1"/>
  <c r="M295" i="2" a="1"/>
  <c r="M295" i="2" s="1"/>
  <c r="N295" i="2" s="1"/>
  <c r="M333" i="2" a="1"/>
  <c r="M333" i="2" s="1"/>
  <c r="N333" i="2" s="1"/>
  <c r="M467" i="2" a="1"/>
  <c r="M467" i="2" s="1"/>
  <c r="N467" i="2" s="1"/>
  <c r="M427" i="2" a="1"/>
  <c r="M427" i="2" s="1"/>
  <c r="N427" i="2" s="1"/>
  <c r="M184" i="2" a="1"/>
  <c r="M184" i="2" s="1"/>
  <c r="N184" i="2" s="1"/>
  <c r="M175" i="2" a="1"/>
  <c r="M175" i="2" s="1"/>
  <c r="N175" i="2" s="1"/>
  <c r="M89" i="2" a="1"/>
  <c r="M89" i="2" s="1"/>
  <c r="N89" i="2" s="1"/>
  <c r="M250" i="2" a="1"/>
  <c r="M250" i="2" s="1"/>
  <c r="N250" i="2" s="1"/>
  <c r="M298" i="2" a="1"/>
  <c r="M298" i="2" s="1"/>
  <c r="N298" i="2" s="1"/>
  <c r="M86" i="2" a="1"/>
  <c r="M86" i="2" s="1"/>
  <c r="N86" i="2" s="1"/>
  <c r="M379" i="2" a="1"/>
  <c r="M379" i="2" s="1"/>
  <c r="N379" i="2" s="1"/>
  <c r="M240" i="2" a="1"/>
  <c r="M240" i="2" s="1"/>
  <c r="N240" i="2" s="1"/>
  <c r="M503" i="2" a="1"/>
  <c r="M503" i="2" s="1"/>
  <c r="N503" i="2" s="1"/>
  <c r="M215" i="2" a="1"/>
  <c r="M215" i="2" s="1"/>
  <c r="N215" i="2" s="1"/>
  <c r="M32" i="2" a="1"/>
  <c r="M32" i="2" s="1"/>
  <c r="M87" i="2" a="1"/>
  <c r="M87" i="2" s="1"/>
  <c r="N87" i="2" s="1"/>
  <c r="M305" i="2" a="1"/>
  <c r="M305" i="2" s="1"/>
  <c r="N305" i="2" s="1"/>
  <c r="M61" i="2" a="1"/>
  <c r="M61" i="2" s="1"/>
  <c r="N61" i="2" s="1"/>
  <c r="M494" i="2" a="1"/>
  <c r="M494" i="2" s="1"/>
  <c r="N494" i="2" s="1"/>
  <c r="M499" i="2" a="1"/>
  <c r="M499" i="2" s="1"/>
  <c r="N499" i="2" s="1"/>
  <c r="M385" i="2" a="1"/>
  <c r="M385" i="2" s="1"/>
  <c r="N385" i="2" s="1"/>
  <c r="M436" i="2" a="1"/>
  <c r="M436" i="2" s="1"/>
  <c r="N436" i="2" s="1"/>
  <c r="M264" i="2" a="1"/>
  <c r="M264" i="2" s="1"/>
  <c r="N264" i="2" s="1"/>
  <c r="M153" i="2" a="1"/>
  <c r="M153" i="2" s="1"/>
  <c r="N153" i="2" s="1"/>
  <c r="M190" i="2" a="1"/>
  <c r="M190" i="2" s="1"/>
  <c r="N190" i="2" s="1"/>
  <c r="M243" i="2" a="1"/>
  <c r="M243" i="2" s="1"/>
  <c r="N243" i="2" s="1"/>
  <c r="M338" i="2" a="1"/>
  <c r="M338" i="2" s="1"/>
  <c r="N338" i="2" s="1"/>
  <c r="M429" i="2" a="1"/>
  <c r="M429" i="2" s="1"/>
  <c r="N429" i="2" s="1"/>
  <c r="M139" i="2" a="1"/>
  <c r="M139" i="2" s="1"/>
  <c r="N139" i="2" s="1"/>
  <c r="M75" i="2" a="1"/>
  <c r="M75" i="2" s="1"/>
  <c r="N75" i="2" s="1"/>
  <c r="M125" i="2" a="1"/>
  <c r="M125" i="2" s="1"/>
  <c r="N125" i="2" s="1"/>
  <c r="M224" i="2" a="1"/>
  <c r="M224" i="2" s="1"/>
  <c r="N224" i="2" s="1"/>
  <c r="M109" i="2" a="1"/>
  <c r="M109" i="2" s="1"/>
  <c r="N109" i="2" s="1"/>
  <c r="M127" i="2" a="1"/>
  <c r="M127" i="2" s="1"/>
  <c r="N127" i="2" s="1"/>
  <c r="M518" i="2" a="1"/>
  <c r="M518" i="2" s="1"/>
  <c r="M133" i="2" a="1"/>
  <c r="M133" i="2" s="1"/>
  <c r="N133" i="2" s="1"/>
  <c r="M342" i="2" a="1"/>
  <c r="M342" i="2" s="1"/>
  <c r="N342" i="2" s="1"/>
  <c r="M391" i="2" a="1"/>
  <c r="M391" i="2" s="1"/>
  <c r="N391" i="2" s="1"/>
  <c r="M308" i="2" a="1"/>
  <c r="M308" i="2" s="1"/>
  <c r="N308" i="2" s="1"/>
  <c r="M397" i="2" a="1"/>
  <c r="M397" i="2" s="1"/>
  <c r="N397" i="2" s="1"/>
  <c r="M394" i="2" a="1"/>
  <c r="M394" i="2" s="1"/>
  <c r="N394" i="2" s="1"/>
  <c r="M195" i="2" a="1"/>
  <c r="M195" i="2" s="1"/>
  <c r="N195" i="2" s="1"/>
  <c r="M147" i="2" a="1"/>
  <c r="M147" i="2" s="1"/>
  <c r="N147" i="2" s="1"/>
  <c r="M307" i="2" a="1"/>
  <c r="M307" i="2" s="1"/>
  <c r="N307" i="2" s="1"/>
  <c r="M122" i="2" a="1"/>
  <c r="M122" i="2" s="1"/>
  <c r="N122" i="2" s="1"/>
  <c r="M94" i="2" a="1"/>
  <c r="M94" i="2" s="1"/>
  <c r="N94" i="2" s="1"/>
  <c r="M242" i="2" a="1"/>
  <c r="M242" i="2" s="1"/>
  <c r="N242" i="2" s="1"/>
  <c r="M213" i="2" a="1"/>
  <c r="M213" i="2" s="1"/>
  <c r="N213" i="2" s="1"/>
  <c r="M382" i="2" a="1"/>
  <c r="M382" i="2" s="1"/>
  <c r="N382" i="2" s="1"/>
  <c r="M90" i="2" a="1"/>
  <c r="M90" i="2" s="1"/>
  <c r="N90" i="2" s="1"/>
  <c r="M196" i="2" a="1"/>
  <c r="M196" i="2" s="1"/>
  <c r="N196" i="2" s="1"/>
  <c r="M138" i="2" a="1"/>
  <c r="M138" i="2" s="1"/>
  <c r="N138" i="2" s="1"/>
  <c r="M487" i="2" a="1"/>
  <c r="M487" i="2" s="1"/>
  <c r="N487" i="2" s="1"/>
  <c r="M359" i="2" a="1"/>
  <c r="M359" i="2" s="1"/>
  <c r="N359" i="2" s="1"/>
  <c r="M39" i="2" a="1"/>
  <c r="M39" i="2" s="1"/>
  <c r="M317" i="2" a="1"/>
  <c r="M317" i="2" s="1"/>
  <c r="N317" i="2" s="1"/>
  <c r="M351" i="2" a="1"/>
  <c r="M351" i="2" s="1"/>
  <c r="N351" i="2" s="1"/>
  <c r="M377" i="2" a="1"/>
  <c r="M377" i="2" s="1"/>
  <c r="N377" i="2" s="1"/>
  <c r="M416" i="2" a="1"/>
  <c r="M416" i="2" s="1"/>
  <c r="N416" i="2" s="1"/>
  <c r="M514" i="2" a="1"/>
  <c r="M514" i="2" s="1"/>
  <c r="M239" i="2" a="1"/>
  <c r="M239" i="2" s="1"/>
  <c r="N239" i="2" s="1"/>
  <c r="M225" i="2" a="1"/>
  <c r="M225" i="2" s="1"/>
  <c r="N225" i="2" s="1"/>
  <c r="M489" i="2" a="1"/>
  <c r="M489" i="2" s="1"/>
  <c r="N489" i="2" s="1"/>
  <c r="M193" i="2" a="1"/>
  <c r="M193" i="2" s="1"/>
  <c r="N193" i="2" s="1"/>
  <c r="M62" i="2" a="1"/>
  <c r="M62" i="2" s="1"/>
  <c r="N62" i="2" s="1"/>
  <c r="M361" i="2" a="1"/>
  <c r="M361" i="2" s="1"/>
  <c r="N361" i="2" s="1"/>
  <c r="M343" i="2" a="1"/>
  <c r="M343" i="2" s="1"/>
  <c r="N343" i="2" s="1"/>
  <c r="M198" i="2" a="1"/>
  <c r="M198" i="2" s="1"/>
  <c r="N198" i="2" s="1"/>
  <c r="M271" i="2" a="1"/>
  <c r="M271" i="2" s="1"/>
  <c r="N271" i="2" s="1"/>
  <c r="M340" i="2" a="1"/>
  <c r="M340" i="2" s="1"/>
  <c r="N340" i="2" s="1"/>
  <c r="M315" i="2" a="1"/>
  <c r="M315" i="2" s="1"/>
  <c r="N315" i="2" s="1"/>
  <c r="M97" i="2" a="1"/>
  <c r="M97" i="2" s="1"/>
  <c r="N97" i="2" s="1"/>
  <c r="M231" i="2" a="1"/>
  <c r="M231" i="2" s="1"/>
  <c r="N231" i="2" s="1"/>
  <c r="M76" i="2" a="1"/>
  <c r="M76" i="2" s="1"/>
  <c r="N76" i="2" s="1"/>
  <c r="M56" i="2" a="1"/>
  <c r="M56" i="2" s="1"/>
  <c r="N56" i="2" s="1"/>
  <c r="M530" i="2" a="1"/>
  <c r="M530" i="2" s="1"/>
  <c r="M521" i="2" a="1"/>
  <c r="M521" i="2" s="1"/>
  <c r="M68" i="2" a="1"/>
  <c r="M68" i="2" s="1"/>
  <c r="N68" i="2" s="1"/>
  <c r="M79" i="2" a="1"/>
  <c r="M79" i="2" s="1"/>
  <c r="N79" i="2" s="1"/>
  <c r="M183" i="2" a="1"/>
  <c r="M183" i="2" s="1"/>
  <c r="N183" i="2" s="1"/>
  <c r="M312" i="2" a="1"/>
  <c r="M312" i="2" s="1"/>
  <c r="N312" i="2" s="1"/>
  <c r="M328" i="2" a="1"/>
  <c r="M328" i="2" s="1"/>
  <c r="N328" i="2" s="1"/>
  <c r="M421" i="2" a="1"/>
  <c r="M421" i="2" s="1"/>
  <c r="N421" i="2" s="1"/>
  <c r="M523" i="2" a="1"/>
  <c r="M523" i="2" s="1"/>
  <c r="M395" i="2" a="1"/>
  <c r="M395" i="2" s="1"/>
  <c r="N395" i="2" s="1"/>
  <c r="M369" i="2" a="1"/>
  <c r="M369" i="2" s="1"/>
  <c r="N369" i="2" s="1"/>
  <c r="M100" i="2" a="1"/>
  <c r="M100" i="2" s="1"/>
  <c r="N100" i="2" s="1"/>
  <c r="M169" i="2" a="1"/>
  <c r="M169" i="2" s="1"/>
  <c r="N169" i="2" s="1"/>
  <c r="M114" i="2" a="1"/>
  <c r="M114" i="2" s="1"/>
  <c r="N114" i="2" s="1"/>
  <c r="M64" i="2" a="1"/>
  <c r="M64" i="2" s="1"/>
  <c r="N64" i="2" s="1"/>
  <c r="M135" i="2" a="1"/>
  <c r="M135" i="2" s="1"/>
  <c r="N135" i="2" s="1"/>
  <c r="M218" i="2" a="1"/>
  <c r="M218" i="2" s="1"/>
  <c r="N218" i="2" s="1"/>
  <c r="M131" i="2" a="1"/>
  <c r="M131" i="2" s="1"/>
  <c r="N131" i="2" s="1"/>
  <c r="M132" i="2" a="1"/>
  <c r="M132" i="2" s="1"/>
  <c r="N132" i="2" s="1"/>
  <c r="M285" i="2" a="1"/>
  <c r="M285" i="2" s="1"/>
  <c r="N285" i="2" s="1"/>
  <c r="M376" i="2" a="1"/>
  <c r="M376" i="2" s="1"/>
  <c r="N376" i="2" s="1"/>
  <c r="M118" i="2" a="1"/>
  <c r="M118" i="2" s="1"/>
  <c r="N118" i="2" s="1"/>
  <c r="M282" i="2" a="1"/>
  <c r="M282" i="2" s="1"/>
  <c r="N282" i="2" s="1"/>
  <c r="M407" i="2" a="1"/>
  <c r="M407" i="2" s="1"/>
  <c r="N407" i="2" s="1"/>
  <c r="M334" i="2" a="1"/>
  <c r="M334" i="2" s="1"/>
  <c r="N334" i="2" s="1"/>
  <c r="M366" i="2" a="1"/>
  <c r="M366" i="2" s="1"/>
  <c r="N366" i="2" s="1"/>
  <c r="M426" i="2" a="1"/>
  <c r="M426" i="2" s="1"/>
  <c r="N426" i="2" s="1"/>
  <c r="M332" i="2" a="1"/>
  <c r="M332" i="2" s="1"/>
  <c r="N332" i="2" s="1"/>
  <c r="M449" i="2" a="1"/>
  <c r="M449" i="2" s="1"/>
  <c r="N449" i="2" s="1"/>
  <c r="M378" i="2" a="1"/>
  <c r="M378" i="2" s="1"/>
  <c r="N378" i="2" s="1"/>
  <c r="M486" i="2" a="1"/>
  <c r="M486" i="2" s="1"/>
  <c r="N486" i="2" s="1"/>
  <c r="M386" i="2" a="1"/>
  <c r="M386" i="2" s="1"/>
  <c r="N386" i="2" s="1"/>
  <c r="M104" i="2" a="1"/>
  <c r="M104" i="2" s="1"/>
  <c r="N104" i="2" s="1"/>
  <c r="M350" i="2" a="1"/>
  <c r="M350" i="2" s="1"/>
  <c r="N350" i="2" s="1"/>
  <c r="M409" i="2" a="1"/>
  <c r="M409" i="2" s="1"/>
  <c r="N409" i="2" s="1"/>
  <c r="M84" i="2" a="1"/>
  <c r="M84" i="2" s="1"/>
  <c r="N84" i="2" s="1"/>
  <c r="M129" i="2" a="1"/>
  <c r="M129" i="2" s="1"/>
  <c r="N129" i="2" s="1"/>
  <c r="M450" i="2" a="1"/>
  <c r="M450" i="2" s="1"/>
  <c r="N450" i="2" s="1"/>
  <c r="M435" i="2" a="1"/>
  <c r="M435" i="2" s="1"/>
  <c r="N435" i="2" s="1"/>
  <c r="M265" i="2" a="1"/>
  <c r="M265" i="2" s="1"/>
  <c r="N265" i="2" s="1"/>
  <c r="M214" i="2" a="1"/>
  <c r="M214" i="2" s="1"/>
  <c r="N214" i="2" s="1"/>
  <c r="M140" i="2" a="1"/>
  <c r="M140" i="2" s="1"/>
  <c r="N140" i="2" s="1"/>
  <c r="M508" i="2" a="1"/>
  <c r="M508" i="2" s="1"/>
  <c r="N508" i="2" s="1"/>
  <c r="M63" i="2" a="1"/>
  <c r="M63" i="2" s="1"/>
  <c r="N63" i="2" s="1"/>
  <c r="M66" i="2" a="1"/>
  <c r="M66" i="2" s="1"/>
  <c r="N66" i="2" s="1"/>
  <c r="M405" i="2" a="1"/>
  <c r="M405" i="2" s="1"/>
  <c r="N405" i="2" s="1"/>
  <c r="M157" i="2" a="1"/>
  <c r="M157" i="2" s="1"/>
  <c r="N157" i="2" s="1"/>
  <c r="M197" i="2" a="1"/>
  <c r="M197" i="2" s="1"/>
  <c r="N197" i="2" s="1"/>
  <c r="M67" i="2" a="1"/>
  <c r="M67" i="2" s="1"/>
  <c r="N67" i="2" s="1"/>
  <c r="M527" i="2" a="1"/>
  <c r="M527" i="2" s="1"/>
  <c r="M57" i="2" a="1"/>
  <c r="M57" i="2" s="1"/>
  <c r="N57" i="2" s="1"/>
  <c r="M103" i="2" a="1"/>
  <c r="M103" i="2" s="1"/>
  <c r="N103" i="2" s="1"/>
  <c r="M33" i="2" a="1"/>
  <c r="M33" i="2" s="1"/>
  <c r="M115" i="2" a="1"/>
  <c r="M115" i="2" s="1"/>
  <c r="N115" i="2" s="1"/>
  <c r="M274" i="2" a="1"/>
  <c r="M274" i="2" s="1"/>
  <c r="N274" i="2" s="1"/>
  <c r="M502" i="2" a="1"/>
  <c r="M502" i="2" s="1"/>
  <c r="N502" i="2" s="1"/>
  <c r="M159" i="2" a="1"/>
  <c r="M159" i="2" s="1"/>
  <c r="N159" i="2" s="1"/>
  <c r="M371" i="2" a="1"/>
  <c r="M371" i="2" s="1"/>
  <c r="N371" i="2" s="1"/>
  <c r="M461" i="2" a="1"/>
  <c r="M461" i="2" s="1"/>
  <c r="N461" i="2" s="1"/>
  <c r="M238" i="2" a="1"/>
  <c r="M238" i="2" s="1"/>
  <c r="N238" i="2" s="1"/>
  <c r="M336" i="2" a="1"/>
  <c r="M336" i="2" s="1"/>
  <c r="N336" i="2" s="1"/>
  <c r="M415" i="2" a="1"/>
  <c r="M415" i="2" s="1"/>
  <c r="N415" i="2" s="1"/>
  <c r="M373" i="2" a="1"/>
  <c r="M373" i="2" s="1"/>
  <c r="N373" i="2" s="1"/>
  <c r="M410" i="2" a="1"/>
  <c r="M410" i="2" s="1"/>
  <c r="N410" i="2" s="1"/>
  <c r="M80" i="2" a="1"/>
  <c r="M80" i="2" s="1"/>
  <c r="N80" i="2" s="1"/>
  <c r="M372" i="2" a="1"/>
  <c r="M372" i="2" s="1"/>
  <c r="N372" i="2" s="1"/>
  <c r="M432" i="2" a="1"/>
  <c r="M432" i="2" s="1"/>
  <c r="N432" i="2" s="1"/>
  <c r="M171" i="2" a="1"/>
  <c r="M171" i="2" s="1"/>
  <c r="N171" i="2" s="1"/>
  <c r="M442" i="2" a="1"/>
  <c r="M442" i="2" s="1"/>
  <c r="N442" i="2" s="1"/>
  <c r="M453" i="2" a="1"/>
  <c r="M453" i="2" s="1"/>
  <c r="N453" i="2" s="1"/>
  <c r="M300" i="2" a="1"/>
  <c r="M300" i="2" s="1"/>
  <c r="N300" i="2" s="1"/>
  <c r="M492" i="2" a="1"/>
  <c r="M492" i="2" s="1"/>
  <c r="N492" i="2" s="1"/>
  <c r="M176" i="2" a="1"/>
  <c r="M176" i="2" s="1"/>
  <c r="N176" i="2" s="1"/>
  <c r="M477" i="2" a="1"/>
  <c r="M477" i="2" s="1"/>
  <c r="N477" i="2" s="1"/>
  <c r="M162" i="2" a="1"/>
  <c r="M162" i="2" s="1"/>
  <c r="N162" i="2" s="1"/>
  <c r="M381" i="2" a="1"/>
  <c r="M381" i="2" s="1"/>
  <c r="N381" i="2" s="1"/>
  <c r="M413" i="2" a="1"/>
  <c r="M413" i="2" s="1"/>
  <c r="N413" i="2" s="1"/>
  <c r="M424" i="2" a="1"/>
  <c r="M424" i="2" s="1"/>
  <c r="N424" i="2" s="1"/>
  <c r="M496" i="2" a="1"/>
  <c r="M496" i="2" s="1"/>
  <c r="N496" i="2" s="1"/>
  <c r="M236" i="2" a="1"/>
  <c r="M236" i="2" s="1"/>
  <c r="N236" i="2" s="1"/>
  <c r="M344" i="2" a="1"/>
  <c r="M344" i="2" s="1"/>
  <c r="N344" i="2" s="1"/>
  <c r="M476" i="2" a="1"/>
  <c r="M476" i="2" s="1"/>
  <c r="N476" i="2" s="1"/>
  <c r="M123" i="2" a="1"/>
  <c r="M123" i="2" s="1"/>
  <c r="N123" i="2" s="1"/>
  <c r="M222" i="2" a="1"/>
  <c r="M222" i="2" s="1"/>
  <c r="N222" i="2" s="1"/>
  <c r="M525" i="2" a="1"/>
  <c r="M525" i="2" s="1"/>
  <c r="M54" i="2" a="1"/>
  <c r="M54" i="2" s="1"/>
  <c r="N54" i="2" s="1"/>
  <c r="M438" i="2" a="1"/>
  <c r="M438" i="2" s="1"/>
  <c r="N438" i="2" s="1"/>
  <c r="M116" i="2" a="1"/>
  <c r="M116" i="2" s="1"/>
  <c r="N116" i="2" s="1"/>
  <c r="M498" i="2" a="1"/>
  <c r="M498" i="2" s="1"/>
  <c r="N498" i="2" s="1"/>
  <c r="M189" i="2" a="1"/>
  <c r="M189" i="2" s="1"/>
  <c r="N189" i="2" s="1"/>
  <c r="M110" i="2" a="1"/>
  <c r="M110" i="2" s="1"/>
  <c r="N110" i="2" s="1"/>
  <c r="M320" i="2" a="1"/>
  <c r="M320" i="2" s="1"/>
  <c r="N320" i="2" s="1"/>
  <c r="M411" i="2" a="1"/>
  <c r="M411" i="2" s="1"/>
  <c r="N411" i="2" s="1"/>
  <c r="M37" i="2" a="1"/>
  <c r="M37" i="2" s="1"/>
  <c r="M34" i="2" a="1"/>
  <c r="M34" i="2" s="1"/>
  <c r="M38" i="2" a="1"/>
  <c r="M38" i="2" s="1"/>
  <c r="M278" i="2" a="1"/>
  <c r="M278" i="2" s="1"/>
  <c r="N278" i="2" s="1"/>
  <c r="M52" i="2" a="1"/>
  <c r="M52" i="2" s="1"/>
  <c r="N52" i="2" s="1"/>
  <c r="M374" i="2" a="1"/>
  <c r="M374" i="2" s="1"/>
  <c r="N374" i="2" s="1"/>
  <c r="M226" i="2" a="1"/>
  <c r="M226" i="2" s="1"/>
  <c r="N226" i="2" s="1"/>
  <c r="M420" i="2" a="1"/>
  <c r="M420" i="2" s="1"/>
  <c r="N420" i="2" s="1"/>
  <c r="M207" i="2" a="1"/>
  <c r="M207" i="2" s="1"/>
  <c r="N207" i="2" s="1"/>
  <c r="M445" i="2" a="1"/>
  <c r="M445" i="2" s="1"/>
  <c r="N445" i="2" s="1"/>
  <c r="M247" i="2" a="1"/>
  <c r="M247" i="2" s="1"/>
  <c r="N247" i="2" s="1"/>
  <c r="M150" i="2" a="1"/>
  <c r="M150" i="2" s="1"/>
  <c r="N150" i="2" s="1"/>
  <c r="M483" i="2" a="1"/>
  <c r="M483" i="2" s="1"/>
  <c r="N483" i="2" s="1"/>
  <c r="M526" i="2" a="1"/>
  <c r="M526" i="2" s="1"/>
  <c r="M229" i="2" a="1"/>
  <c r="M229" i="2" s="1"/>
  <c r="N229" i="2" s="1"/>
  <c r="M106" i="2" a="1"/>
  <c r="M106" i="2" s="1"/>
  <c r="N106" i="2" s="1"/>
  <c r="M35" i="2" a="1"/>
  <c r="M35" i="2" s="1"/>
  <c r="M313" i="2" a="1"/>
  <c r="M313" i="2" s="1"/>
  <c r="N313" i="2" s="1"/>
  <c r="M151" i="2" a="1"/>
  <c r="M151" i="2" s="1"/>
  <c r="N151" i="2" s="1"/>
  <c r="M392" i="2" a="1"/>
  <c r="M392" i="2" s="1"/>
  <c r="N392" i="2" s="1"/>
  <c r="M327" i="2" a="1"/>
  <c r="M327" i="2" s="1"/>
  <c r="N327" i="2" s="1"/>
  <c r="M124" i="2" a="1"/>
  <c r="M124" i="2" s="1"/>
  <c r="N124" i="2" s="1"/>
  <c r="M152" i="2" a="1"/>
  <c r="M152" i="2" s="1"/>
  <c r="N152" i="2" s="1"/>
  <c r="M36" i="2" a="1"/>
  <c r="M36" i="2" s="1"/>
  <c r="M117" i="2" a="1"/>
  <c r="M117" i="2" s="1"/>
  <c r="N117" i="2" s="1"/>
  <c r="M187" i="2" a="1"/>
  <c r="M187" i="2" s="1"/>
  <c r="N187" i="2" s="1"/>
  <c r="M78" i="2" a="1"/>
  <c r="M78" i="2" s="1"/>
  <c r="N78" i="2" s="1"/>
  <c r="M199" i="2" a="1"/>
  <c r="M199" i="2" s="1"/>
  <c r="N199" i="2" s="1"/>
  <c r="M469" i="2" a="1"/>
  <c r="M469" i="2" s="1"/>
  <c r="N469" i="2" s="1"/>
  <c r="M507" i="2" a="1"/>
  <c r="M507" i="2" s="1"/>
  <c r="N507" i="2" s="1"/>
  <c r="M201" i="2" a="1"/>
  <c r="M201" i="2" s="1"/>
  <c r="N201" i="2" s="1"/>
  <c r="M261" i="2" a="1"/>
  <c r="M261" i="2" s="1"/>
  <c r="N261" i="2" s="1"/>
  <c r="M74" i="2" a="1"/>
  <c r="M74" i="2" s="1"/>
  <c r="N74" i="2" s="1"/>
  <c r="M181" i="2" a="1"/>
  <c r="M181" i="2" s="1"/>
  <c r="N181" i="2" s="1"/>
  <c r="M352" i="2" a="1"/>
  <c r="M352" i="2" s="1"/>
  <c r="N352" i="2" s="1"/>
  <c r="M154" i="2" a="1"/>
  <c r="M154" i="2" s="1"/>
  <c r="N154" i="2" s="1"/>
  <c r="M113" i="2" a="1"/>
  <c r="M113" i="2" s="1"/>
  <c r="N113" i="2" s="1"/>
  <c r="M451" i="2" a="1"/>
  <c r="M451" i="2" s="1"/>
  <c r="N451" i="2" s="1"/>
  <c r="M440" i="2" a="1"/>
  <c r="M440" i="2" s="1"/>
  <c r="N440" i="2" s="1"/>
  <c r="M120" i="2" a="1"/>
  <c r="M120" i="2" s="1"/>
  <c r="N120" i="2" s="1"/>
  <c r="M433" i="2" a="1"/>
  <c r="M433" i="2" s="1"/>
  <c r="N433" i="2" s="1"/>
  <c r="M112" i="2" a="1"/>
  <c r="M112" i="2" s="1"/>
  <c r="N112" i="2" s="1"/>
  <c r="M434" i="2" a="1"/>
  <c r="M434" i="2" s="1"/>
  <c r="N434" i="2" s="1"/>
  <c r="M143" i="2" a="1"/>
  <c r="M143" i="2" s="1"/>
  <c r="N143" i="2" s="1"/>
  <c r="M212" i="2" a="1"/>
  <c r="M212" i="2" s="1"/>
  <c r="N212" i="2" s="1"/>
  <c r="M422" i="2" a="1"/>
  <c r="M422" i="2" s="1"/>
  <c r="N422" i="2" s="1"/>
  <c r="M363" i="2" a="1"/>
  <c r="M363" i="2" s="1"/>
  <c r="N363" i="2" s="1"/>
  <c r="M3" i="3" l="1"/>
  <c r="M2" i="3"/>
  <c r="M3" i="2"/>
  <c r="M2" i="2"/>
  <c r="S35" i="2"/>
  <c r="S32" i="2"/>
  <c r="S37" i="2"/>
  <c r="S33" i="2"/>
  <c r="S34" i="2"/>
  <c r="S36" i="2"/>
  <c r="N51" i="2"/>
  <c r="N2" i="2" s="1"/>
  <c r="S40" i="2"/>
  <c r="S39" i="2"/>
  <c r="S38" i="2"/>
  <c r="S21" i="2"/>
  <c r="S29" i="2"/>
  <c r="S22" i="2"/>
  <c r="S30" i="2"/>
  <c r="S23" i="2"/>
  <c r="S31" i="2"/>
  <c r="S24" i="2"/>
  <c r="S25" i="2"/>
  <c r="S20" i="2"/>
  <c r="S26" i="2"/>
  <c r="S27" i="2"/>
  <c r="S28" i="2"/>
  <c r="S32" i="3"/>
  <c r="S35" i="3"/>
  <c r="S36" i="3"/>
  <c r="S38" i="3"/>
  <c r="N51" i="3"/>
  <c r="N2" i="3" s="1"/>
  <c r="S40" i="3"/>
  <c r="S33" i="3"/>
  <c r="S27" i="3"/>
  <c r="S28" i="3"/>
  <c r="S29" i="3"/>
  <c r="S22" i="3"/>
  <c r="S30" i="3"/>
  <c r="S23" i="3"/>
  <c r="S24" i="3"/>
  <c r="S31" i="3"/>
  <c r="S25" i="3"/>
  <c r="S21" i="3"/>
  <c r="S20" i="3"/>
  <c r="S26" i="3"/>
  <c r="S34" i="3"/>
  <c r="S37" i="3"/>
  <c r="S39" i="3"/>
  <c r="N3" i="3" l="1"/>
  <c r="N4" i="3" s="1"/>
  <c r="P4" i="3"/>
  <c r="Q4" i="3"/>
  <c r="N3" i="2"/>
  <c r="N4" i="2" s="1"/>
  <c r="Q4" i="2"/>
  <c r="P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<sst xmlns="http://schemas.openxmlformats.org/spreadsheetml/2006/main" count="49" uniqueCount="24">
  <si>
    <t/>
  </si>
  <si>
    <t>x</t>
  </si>
  <si>
    <t>y</t>
  </si>
  <si>
    <t>g</t>
  </si>
  <si>
    <t>"</t>
  </si>
  <si>
    <t>g reversed</t>
  </si>
  <si>
    <t>g''</t>
  </si>
  <si>
    <t>μ_h</t>
  </si>
  <si>
    <t>μ_v</t>
  </si>
  <si>
    <t>E</t>
  </si>
  <si>
    <t>8Σg^2</t>
  </si>
  <si>
    <t>ε</t>
  </si>
  <si>
    <t>Ε0</t>
  </si>
  <si>
    <t>y^</t>
  </si>
  <si>
    <t>(y-y^)^2</t>
  </si>
  <si>
    <t>Σ(y-y^)^2</t>
  </si>
  <si>
    <t>μ_y^</t>
  </si>
  <si>
    <t xml:space="preserve">  </t>
  </si>
  <si>
    <t>j</t>
  </si>
  <si>
    <t>&lt;- Use the Excel Solver to minimize this by changing the cells in green</t>
  </si>
  <si>
    <t>r</t>
  </si>
  <si>
    <t>Explained variance, e-&gt;</t>
  </si>
  <si>
    <t>μ_y, γ_x</t>
  </si>
  <si>
    <t>μ_x, γ_x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</si>
</sst>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quotePrefix="1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Causal!$B$30</c:f>
              <c:strCache>
                <c:ptCount val="1"/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Causal!$A$31:$A$530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Causal!$B$31:$B$530</c:f>
              <c:numCache>
                <c:formatCode>General</c:formatCode>
                <c:ptCount val="500"/>
                <c:pt idx="0">
                  <c:v>13.915488608400578</c:v>
                </c:pt>
                <c:pt idx="1">
                  <c:v>11.756215664968432</c:v>
                </c:pt>
                <c:pt idx="2">
                  <c:v>10.575497327440363</c:v>
                </c:pt>
                <c:pt idx="3">
                  <c:v>10.544668374594549</c:v>
                </c:pt>
                <c:pt idx="4">
                  <c:v>11.135577494120163</c:v>
                </c:pt>
                <c:pt idx="5">
                  <c:v>11.604072164961538</c:v>
                </c:pt>
                <c:pt idx="6">
                  <c:v>11.47052857120978</c:v>
                </c:pt>
                <c:pt idx="7">
                  <c:v>10.396612717448859</c:v>
                </c:pt>
                <c:pt idx="8">
                  <c:v>9.9074231866673692</c:v>
                </c:pt>
                <c:pt idx="9">
                  <c:v>12.265668100585351</c:v>
                </c:pt>
                <c:pt idx="10">
                  <c:v>11.920433874559633</c:v>
                </c:pt>
                <c:pt idx="11">
                  <c:v>12.922529695634999</c:v>
                </c:pt>
                <c:pt idx="12">
                  <c:v>13.62997650982539</c:v>
                </c:pt>
                <c:pt idx="13">
                  <c:v>12.317493208911577</c:v>
                </c:pt>
                <c:pt idx="14">
                  <c:v>12.972404861009098</c:v>
                </c:pt>
                <c:pt idx="15">
                  <c:v>11.692843196859178</c:v>
                </c:pt>
                <c:pt idx="16">
                  <c:v>11.204535201302829</c:v>
                </c:pt>
                <c:pt idx="17">
                  <c:v>12.048406313609707</c:v>
                </c:pt>
                <c:pt idx="18">
                  <c:v>10.751014940584257</c:v>
                </c:pt>
                <c:pt idx="19">
                  <c:v>10.873252730809856</c:v>
                </c:pt>
                <c:pt idx="20">
                  <c:v>13.915488608400578</c:v>
                </c:pt>
                <c:pt idx="21">
                  <c:v>11.756215664968432</c:v>
                </c:pt>
                <c:pt idx="22">
                  <c:v>10.575497327440363</c:v>
                </c:pt>
                <c:pt idx="23">
                  <c:v>10.544668374594549</c:v>
                </c:pt>
                <c:pt idx="24">
                  <c:v>11.135577494120163</c:v>
                </c:pt>
                <c:pt idx="25">
                  <c:v>11.604072164961538</c:v>
                </c:pt>
                <c:pt idx="26">
                  <c:v>11.47052857120978</c:v>
                </c:pt>
                <c:pt idx="27">
                  <c:v>10.396612717448859</c:v>
                </c:pt>
                <c:pt idx="28">
                  <c:v>9.9074231866673692</c:v>
                </c:pt>
                <c:pt idx="29">
                  <c:v>12.265668100585351</c:v>
                </c:pt>
                <c:pt idx="30">
                  <c:v>11.920433874559633</c:v>
                </c:pt>
                <c:pt idx="31">
                  <c:v>12.922529695634999</c:v>
                </c:pt>
                <c:pt idx="32">
                  <c:v>13.62997650982539</c:v>
                </c:pt>
                <c:pt idx="33">
                  <c:v>12.317493208911577</c:v>
                </c:pt>
                <c:pt idx="34">
                  <c:v>12.972404861009098</c:v>
                </c:pt>
                <c:pt idx="35">
                  <c:v>11.692843196859178</c:v>
                </c:pt>
                <c:pt idx="36">
                  <c:v>11.204535201302829</c:v>
                </c:pt>
                <c:pt idx="37">
                  <c:v>12.048406313609707</c:v>
                </c:pt>
                <c:pt idx="38">
                  <c:v>10.751014940584257</c:v>
                </c:pt>
                <c:pt idx="39">
                  <c:v>10.873252730809856</c:v>
                </c:pt>
                <c:pt idx="40">
                  <c:v>11.400436202813768</c:v>
                </c:pt>
                <c:pt idx="41">
                  <c:v>9.8947665881667763</c:v>
                </c:pt>
                <c:pt idx="42">
                  <c:v>8.4393910808461747</c:v>
                </c:pt>
                <c:pt idx="43">
                  <c:v>9.9341820421377349</c:v>
                </c:pt>
                <c:pt idx="44">
                  <c:v>8.4022576056361018</c:v>
                </c:pt>
                <c:pt idx="45">
                  <c:v>9.8663015721505971</c:v>
                </c:pt>
                <c:pt idx="46">
                  <c:v>10.912056148430946</c:v>
                </c:pt>
                <c:pt idx="47">
                  <c:v>8.5833346360917204</c:v>
                </c:pt>
                <c:pt idx="48">
                  <c:v>8.6278712422336632</c:v>
                </c:pt>
                <c:pt idx="49">
                  <c:v>9.5643554408369909</c:v>
                </c:pt>
                <c:pt idx="50">
                  <c:v>11.49845793809148</c:v>
                </c:pt>
                <c:pt idx="51">
                  <c:v>12.908913137371952</c:v>
                </c:pt>
                <c:pt idx="52">
                  <c:v>12.030631633181825</c:v>
                </c:pt>
                <c:pt idx="53">
                  <c:v>12.629929020131348</c:v>
                </c:pt>
                <c:pt idx="54">
                  <c:v>13.333025837652015</c:v>
                </c:pt>
                <c:pt idx="55">
                  <c:v>13.326981352592135</c:v>
                </c:pt>
                <c:pt idx="56">
                  <c:v>13.24576101332681</c:v>
                </c:pt>
                <c:pt idx="57">
                  <c:v>9.9410126766454319</c:v>
                </c:pt>
                <c:pt idx="58">
                  <c:v>12.26983096568215</c:v>
                </c:pt>
                <c:pt idx="59">
                  <c:v>11.859203102427218</c:v>
                </c:pt>
                <c:pt idx="60">
                  <c:v>8.9625842021177142</c:v>
                </c:pt>
                <c:pt idx="61">
                  <c:v>11.047273545732558</c:v>
                </c:pt>
                <c:pt idx="62">
                  <c:v>10.31359383551094</c:v>
                </c:pt>
                <c:pt idx="63">
                  <c:v>8.2240507130556395</c:v>
                </c:pt>
                <c:pt idx="64">
                  <c:v>8.026875019553751</c:v>
                </c:pt>
                <c:pt idx="65">
                  <c:v>10.810161444059178</c:v>
                </c:pt>
                <c:pt idx="66">
                  <c:v>7.9057009909785103</c:v>
                </c:pt>
                <c:pt idx="67">
                  <c:v>9.6542516481955332</c:v>
                </c:pt>
                <c:pt idx="68">
                  <c:v>8.874692149141886</c:v>
                </c:pt>
                <c:pt idx="69">
                  <c:v>12.963476204644296</c:v>
                </c:pt>
                <c:pt idx="70">
                  <c:v>12.334692576345082</c:v>
                </c:pt>
                <c:pt idx="71">
                  <c:v>12.074324961582901</c:v>
                </c:pt>
                <c:pt idx="72">
                  <c:v>12.53523662063057</c:v>
                </c:pt>
                <c:pt idx="73">
                  <c:v>11.900491273739114</c:v>
                </c:pt>
                <c:pt idx="74">
                  <c:v>11.485113375234489</c:v>
                </c:pt>
                <c:pt idx="75">
                  <c:v>11.426868452788918</c:v>
                </c:pt>
                <c:pt idx="76">
                  <c:v>11.83012025083039</c:v>
                </c:pt>
                <c:pt idx="77">
                  <c:v>10.487831296865567</c:v>
                </c:pt>
                <c:pt idx="78">
                  <c:v>8.7463420455773626</c:v>
                </c:pt>
                <c:pt idx="79">
                  <c:v>11.054644547042844</c:v>
                </c:pt>
                <c:pt idx="80">
                  <c:v>11.802442188506371</c:v>
                </c:pt>
                <c:pt idx="81">
                  <c:v>12.791392316008368</c:v>
                </c:pt>
                <c:pt idx="82">
                  <c:v>14.419433178912906</c:v>
                </c:pt>
                <c:pt idx="83">
                  <c:v>13.176340272539418</c:v>
                </c:pt>
                <c:pt idx="84">
                  <c:v>13.355469286337371</c:v>
                </c:pt>
                <c:pt idx="85">
                  <c:v>14.403754131645162</c:v>
                </c:pt>
                <c:pt idx="86">
                  <c:v>14.683387936661829</c:v>
                </c:pt>
                <c:pt idx="87">
                  <c:v>13.431572070106384</c:v>
                </c:pt>
                <c:pt idx="88">
                  <c:v>11.190462668882576</c:v>
                </c:pt>
                <c:pt idx="89">
                  <c:v>12.758757149036983</c:v>
                </c:pt>
                <c:pt idx="90">
                  <c:v>10.099083309379482</c:v>
                </c:pt>
                <c:pt idx="91">
                  <c:v>11.369056743204901</c:v>
                </c:pt>
                <c:pt idx="92">
                  <c:v>10.24937267399512</c:v>
                </c:pt>
                <c:pt idx="93">
                  <c:v>12.226679426035233</c:v>
                </c:pt>
                <c:pt idx="94">
                  <c:v>10.472547039194886</c:v>
                </c:pt>
                <c:pt idx="95">
                  <c:v>11.958381940002784</c:v>
                </c:pt>
                <c:pt idx="96">
                  <c:v>12.999738037842141</c:v>
                </c:pt>
                <c:pt idx="97">
                  <c:v>11.865504789962994</c:v>
                </c:pt>
                <c:pt idx="98">
                  <c:v>13.58439442250909</c:v>
                </c:pt>
                <c:pt idx="99">
                  <c:v>10.886504827201541</c:v>
                </c:pt>
                <c:pt idx="100">
                  <c:v>10.187523089194618</c:v>
                </c:pt>
                <c:pt idx="101">
                  <c:v>10.362620087961208</c:v>
                </c:pt>
                <c:pt idx="102">
                  <c:v>10.141914747770237</c:v>
                </c:pt>
                <c:pt idx="103">
                  <c:v>12.525388806189648</c:v>
                </c:pt>
                <c:pt idx="104">
                  <c:v>11.074301434121452</c:v>
                </c:pt>
                <c:pt idx="105">
                  <c:v>11.796562573225364</c:v>
                </c:pt>
                <c:pt idx="106">
                  <c:v>9.9528668061431294</c:v>
                </c:pt>
                <c:pt idx="107">
                  <c:v>13.346614796932425</c:v>
                </c:pt>
                <c:pt idx="108">
                  <c:v>12.720562098280096</c:v>
                </c:pt>
                <c:pt idx="109">
                  <c:v>14.48233935380865</c:v>
                </c:pt>
                <c:pt idx="110">
                  <c:v>12.242750879501724</c:v>
                </c:pt>
                <c:pt idx="111">
                  <c:v>10.785072512778592</c:v>
                </c:pt>
                <c:pt idx="112">
                  <c:v>11.815276392031786</c:v>
                </c:pt>
                <c:pt idx="113">
                  <c:v>12.366107619000216</c:v>
                </c:pt>
                <c:pt idx="114">
                  <c:v>10.855068736194504</c:v>
                </c:pt>
                <c:pt idx="115">
                  <c:v>10.384969902104666</c:v>
                </c:pt>
                <c:pt idx="116">
                  <c:v>11.478660371433621</c:v>
                </c:pt>
                <c:pt idx="117">
                  <c:v>9.7056698088765998</c:v>
                </c:pt>
                <c:pt idx="118">
                  <c:v>11.500051782079202</c:v>
                </c:pt>
                <c:pt idx="119">
                  <c:v>11.028369822830822</c:v>
                </c:pt>
                <c:pt idx="120">
                  <c:v>11.438386154660192</c:v>
                </c:pt>
                <c:pt idx="121">
                  <c:v>12.596307045414566</c:v>
                </c:pt>
                <c:pt idx="122">
                  <c:v>10.311107023556536</c:v>
                </c:pt>
                <c:pt idx="123">
                  <c:v>11.502848713833725</c:v>
                </c:pt>
                <c:pt idx="124">
                  <c:v>9.6910995656701289</c:v>
                </c:pt>
                <c:pt idx="125">
                  <c:v>11.328946053167662</c:v>
                </c:pt>
                <c:pt idx="126">
                  <c:v>11.808919628944901</c:v>
                </c:pt>
                <c:pt idx="127">
                  <c:v>12.111606987869139</c:v>
                </c:pt>
                <c:pt idx="128">
                  <c:v>9.7766609447474071</c:v>
                </c:pt>
                <c:pt idx="129">
                  <c:v>9.6795328556353439</c:v>
                </c:pt>
                <c:pt idx="130">
                  <c:v>11.979851766283776</c:v>
                </c:pt>
                <c:pt idx="131">
                  <c:v>11.179263935301368</c:v>
                </c:pt>
                <c:pt idx="132">
                  <c:v>12.83995206301654</c:v>
                </c:pt>
                <c:pt idx="133">
                  <c:v>11.188152268082696</c:v>
                </c:pt>
                <c:pt idx="134">
                  <c:v>8.9359653256332976</c:v>
                </c:pt>
                <c:pt idx="135">
                  <c:v>8.5480266259695536</c:v>
                </c:pt>
                <c:pt idx="136">
                  <c:v>10.18617545023257</c:v>
                </c:pt>
                <c:pt idx="137">
                  <c:v>11.203226547270228</c:v>
                </c:pt>
                <c:pt idx="138">
                  <c:v>9.9828851145292337</c:v>
                </c:pt>
                <c:pt idx="139">
                  <c:v>9.7526742130254434</c:v>
                </c:pt>
                <c:pt idx="140">
                  <c:v>10.847329174903152</c:v>
                </c:pt>
                <c:pt idx="141">
                  <c:v>8.973558824185492</c:v>
                </c:pt>
                <c:pt idx="142">
                  <c:v>7.6526696396041558</c:v>
                </c:pt>
                <c:pt idx="143">
                  <c:v>9.9844850400058114</c:v>
                </c:pt>
                <c:pt idx="144">
                  <c:v>9.4206016934754118</c:v>
                </c:pt>
                <c:pt idx="145">
                  <c:v>7.864254045948722</c:v>
                </c:pt>
                <c:pt idx="146">
                  <c:v>6.189557266943396</c:v>
                </c:pt>
                <c:pt idx="147">
                  <c:v>6.2196478190405164</c:v>
                </c:pt>
                <c:pt idx="148">
                  <c:v>6.6280597888875823</c:v>
                </c:pt>
                <c:pt idx="149">
                  <c:v>3.1010320130249811</c:v>
                </c:pt>
                <c:pt idx="150">
                  <c:v>5.178272278956654</c:v>
                </c:pt>
                <c:pt idx="151">
                  <c:v>4.435607378431099</c:v>
                </c:pt>
                <c:pt idx="152">
                  <c:v>4.6170861123503748</c:v>
                </c:pt>
                <c:pt idx="153">
                  <c:v>5.5703355802485461</c:v>
                </c:pt>
                <c:pt idx="154">
                  <c:v>5.3374060169196129</c:v>
                </c:pt>
                <c:pt idx="155">
                  <c:v>5.7175502648002254</c:v>
                </c:pt>
                <c:pt idx="156">
                  <c:v>7.0597137894336681</c:v>
                </c:pt>
                <c:pt idx="157">
                  <c:v>8.7714588224004579</c:v>
                </c:pt>
                <c:pt idx="158">
                  <c:v>8.5510523489200114</c:v>
                </c:pt>
                <c:pt idx="159">
                  <c:v>8.6937317560359233</c:v>
                </c:pt>
                <c:pt idx="160">
                  <c:v>10.378770562756404</c:v>
                </c:pt>
                <c:pt idx="161">
                  <c:v>8.8393695823510132</c:v>
                </c:pt>
                <c:pt idx="162">
                  <c:v>10.432933764358339</c:v>
                </c:pt>
                <c:pt idx="163">
                  <c:v>7.119321293125215</c:v>
                </c:pt>
                <c:pt idx="164">
                  <c:v>7.8060984188098939</c:v>
                </c:pt>
                <c:pt idx="165">
                  <c:v>6.0384153544183494</c:v>
                </c:pt>
                <c:pt idx="166">
                  <c:v>5.8835992683489735</c:v>
                </c:pt>
                <c:pt idx="167">
                  <c:v>6.7204344964567744</c:v>
                </c:pt>
                <c:pt idx="168">
                  <c:v>3.4221073847845851</c:v>
                </c:pt>
                <c:pt idx="169">
                  <c:v>3.6090030741455186</c:v>
                </c:pt>
                <c:pt idx="170">
                  <c:v>4.4265700524438971</c:v>
                </c:pt>
                <c:pt idx="171">
                  <c:v>3.6518387895263738</c:v>
                </c:pt>
                <c:pt idx="172">
                  <c:v>5.8646458766997842</c:v>
                </c:pt>
                <c:pt idx="173">
                  <c:v>5.2852350283469214</c:v>
                </c:pt>
                <c:pt idx="174">
                  <c:v>7.3175168182977908</c:v>
                </c:pt>
                <c:pt idx="175">
                  <c:v>8.9733923574903436</c:v>
                </c:pt>
                <c:pt idx="176">
                  <c:v>8.320126240806303</c:v>
                </c:pt>
                <c:pt idx="177">
                  <c:v>7.0761589608522533</c:v>
                </c:pt>
                <c:pt idx="178">
                  <c:v>8.63305939675495</c:v>
                </c:pt>
                <c:pt idx="179">
                  <c:v>6.0543058895085249</c:v>
                </c:pt>
                <c:pt idx="180">
                  <c:v>7.2118686922527484</c:v>
                </c:pt>
                <c:pt idx="181">
                  <c:v>7.4695313945892918</c:v>
                </c:pt>
                <c:pt idx="182">
                  <c:v>8.2546127830183469</c:v>
                </c:pt>
                <c:pt idx="183">
                  <c:v>9.6014718757375181</c:v>
                </c:pt>
                <c:pt idx="184">
                  <c:v>11.11596375558004</c:v>
                </c:pt>
                <c:pt idx="185">
                  <c:v>9.8201432731375196</c:v>
                </c:pt>
                <c:pt idx="186">
                  <c:v>7.8722243545245494</c:v>
                </c:pt>
                <c:pt idx="187">
                  <c:v>10.231707855260309</c:v>
                </c:pt>
                <c:pt idx="188">
                  <c:v>8.4329636526490379</c:v>
                </c:pt>
                <c:pt idx="189">
                  <c:v>9.1791139126326851</c:v>
                </c:pt>
                <c:pt idx="190">
                  <c:v>8.6576979681379509</c:v>
                </c:pt>
                <c:pt idx="191">
                  <c:v>7.9682740291933722</c:v>
                </c:pt>
                <c:pt idx="192">
                  <c:v>6.0981326458541982</c:v>
                </c:pt>
                <c:pt idx="193">
                  <c:v>5.6532657088319924</c:v>
                </c:pt>
                <c:pt idx="194">
                  <c:v>3.9980428530271199</c:v>
                </c:pt>
                <c:pt idx="195">
                  <c:v>4.9001764949168169</c:v>
                </c:pt>
                <c:pt idx="196">
                  <c:v>4.3719115651459637</c:v>
                </c:pt>
                <c:pt idx="197">
                  <c:v>3.8542357330410724</c:v>
                </c:pt>
                <c:pt idx="198">
                  <c:v>3.812625348043801</c:v>
                </c:pt>
                <c:pt idx="199">
                  <c:v>1.3009723526525074</c:v>
                </c:pt>
                <c:pt idx="200">
                  <c:v>4.4555950072228114</c:v>
                </c:pt>
                <c:pt idx="201">
                  <c:v>3.6126646918663048</c:v>
                </c:pt>
                <c:pt idx="202">
                  <c:v>5.1142061880866931</c:v>
                </c:pt>
                <c:pt idx="203">
                  <c:v>4.3067137141603791</c:v>
                </c:pt>
                <c:pt idx="204">
                  <c:v>5.8677516094396509</c:v>
                </c:pt>
                <c:pt idx="205">
                  <c:v>7.1664410334294928</c:v>
                </c:pt>
                <c:pt idx="206">
                  <c:v>6.190872174772851</c:v>
                </c:pt>
                <c:pt idx="207">
                  <c:v>9.3538241150288695</c:v>
                </c:pt>
                <c:pt idx="208">
                  <c:v>8.2796962380215202</c:v>
                </c:pt>
                <c:pt idx="209">
                  <c:v>7.7876349722729463</c:v>
                </c:pt>
                <c:pt idx="210">
                  <c:v>10.111249100899869</c:v>
                </c:pt>
                <c:pt idx="211">
                  <c:v>8.5237113794683292</c:v>
                </c:pt>
                <c:pt idx="212">
                  <c:v>6.8803046666517735</c:v>
                </c:pt>
                <c:pt idx="213">
                  <c:v>8.083284808342567</c:v>
                </c:pt>
                <c:pt idx="214">
                  <c:v>6.2522287114301989</c:v>
                </c:pt>
                <c:pt idx="215">
                  <c:v>5.586893013092233</c:v>
                </c:pt>
                <c:pt idx="216">
                  <c:v>7.121956429312025</c:v>
                </c:pt>
                <c:pt idx="217">
                  <c:v>5.1899797365660998</c:v>
                </c:pt>
                <c:pt idx="218">
                  <c:v>5.4463118348824908</c:v>
                </c:pt>
                <c:pt idx="219">
                  <c:v>5.4425145727845203</c:v>
                </c:pt>
                <c:pt idx="220">
                  <c:v>8.3344016629404543</c:v>
                </c:pt>
                <c:pt idx="221">
                  <c:v>6.7145020759331242</c:v>
                </c:pt>
                <c:pt idx="222">
                  <c:v>7.0872858854177014</c:v>
                </c:pt>
                <c:pt idx="223">
                  <c:v>6.9714462414825054</c:v>
                </c:pt>
                <c:pt idx="224">
                  <c:v>6.5644216494627674</c:v>
                </c:pt>
                <c:pt idx="225">
                  <c:v>6.6267906817432909</c:v>
                </c:pt>
                <c:pt idx="226">
                  <c:v>6.4849043404609734</c:v>
                </c:pt>
                <c:pt idx="227">
                  <c:v>7.571794395810608</c:v>
                </c:pt>
                <c:pt idx="228">
                  <c:v>7.5170834512838738</c:v>
                </c:pt>
                <c:pt idx="229">
                  <c:v>9.663202951031856</c:v>
                </c:pt>
                <c:pt idx="230">
                  <c:v>7.1858976445809546</c:v>
                </c:pt>
                <c:pt idx="231">
                  <c:v>10.691005276923308</c:v>
                </c:pt>
                <c:pt idx="232">
                  <c:v>8.8242532612947162</c:v>
                </c:pt>
                <c:pt idx="233">
                  <c:v>11.02183741960139</c:v>
                </c:pt>
                <c:pt idx="234">
                  <c:v>11.356632189084362</c:v>
                </c:pt>
                <c:pt idx="235">
                  <c:v>10.184587356515969</c:v>
                </c:pt>
                <c:pt idx="236">
                  <c:v>9.5712832329986774</c:v>
                </c:pt>
                <c:pt idx="237">
                  <c:v>9.4518481735959856</c:v>
                </c:pt>
                <c:pt idx="238">
                  <c:v>8.238497430978093</c:v>
                </c:pt>
                <c:pt idx="239">
                  <c:v>7.5264404186044365</c:v>
                </c:pt>
                <c:pt idx="240">
                  <c:v>6.8810319227438885</c:v>
                </c:pt>
                <c:pt idx="241">
                  <c:v>10.664459670608617</c:v>
                </c:pt>
                <c:pt idx="242">
                  <c:v>9.7188870525649556</c:v>
                </c:pt>
                <c:pt idx="243">
                  <c:v>9.1878140451712831</c:v>
                </c:pt>
                <c:pt idx="244">
                  <c:v>10.505774333170109</c:v>
                </c:pt>
                <c:pt idx="245">
                  <c:v>8.9684315299854251</c:v>
                </c:pt>
                <c:pt idx="246">
                  <c:v>9.5406652140077881</c:v>
                </c:pt>
                <c:pt idx="247">
                  <c:v>9.8255437641899643</c:v>
                </c:pt>
                <c:pt idx="248">
                  <c:v>7.8842928178696772</c:v>
                </c:pt>
                <c:pt idx="249">
                  <c:v>4.6411181141655771</c:v>
                </c:pt>
                <c:pt idx="250">
                  <c:v>7.0943145862758437</c:v>
                </c:pt>
                <c:pt idx="251">
                  <c:v>6.2141341814274398</c:v>
                </c:pt>
                <c:pt idx="252">
                  <c:v>5.0420304281821711</c:v>
                </c:pt>
                <c:pt idx="253">
                  <c:v>8.3626751520591078</c:v>
                </c:pt>
                <c:pt idx="254">
                  <c:v>7.0399471430587806</c:v>
                </c:pt>
                <c:pt idx="255">
                  <c:v>8.5879233141994025</c:v>
                </c:pt>
                <c:pt idx="256">
                  <c:v>8.9858532040967383</c:v>
                </c:pt>
                <c:pt idx="257">
                  <c:v>6.6938541279742845</c:v>
                </c:pt>
                <c:pt idx="258">
                  <c:v>8.6480874604377167</c:v>
                </c:pt>
                <c:pt idx="259">
                  <c:v>9.4462268757759773</c:v>
                </c:pt>
                <c:pt idx="260">
                  <c:v>8.6143935158852436</c:v>
                </c:pt>
                <c:pt idx="261">
                  <c:v>8.9670068561567913</c:v>
                </c:pt>
                <c:pt idx="262">
                  <c:v>11.907231941764174</c:v>
                </c:pt>
                <c:pt idx="263">
                  <c:v>11.073619890352893</c:v>
                </c:pt>
                <c:pt idx="264">
                  <c:v>11.383718528906002</c:v>
                </c:pt>
                <c:pt idx="265">
                  <c:v>12.412374080458468</c:v>
                </c:pt>
                <c:pt idx="266">
                  <c:v>10.540033999158673</c:v>
                </c:pt>
                <c:pt idx="267">
                  <c:v>11.341335640220921</c:v>
                </c:pt>
                <c:pt idx="268">
                  <c:v>10.372549767785559</c:v>
                </c:pt>
                <c:pt idx="269">
                  <c:v>12.027336274714289</c:v>
                </c:pt>
                <c:pt idx="270">
                  <c:v>10.111027081320129</c:v>
                </c:pt>
                <c:pt idx="271">
                  <c:v>9.8812325203549261</c:v>
                </c:pt>
                <c:pt idx="272">
                  <c:v>11.04412906326715</c:v>
                </c:pt>
                <c:pt idx="273">
                  <c:v>11.236179226705389</c:v>
                </c:pt>
                <c:pt idx="274">
                  <c:v>10.768287733568169</c:v>
                </c:pt>
                <c:pt idx="275">
                  <c:v>11.046063656026691</c:v>
                </c:pt>
                <c:pt idx="276">
                  <c:v>12.431636862080419</c:v>
                </c:pt>
                <c:pt idx="277">
                  <c:v>11.918713920631884</c:v>
                </c:pt>
                <c:pt idx="278">
                  <c:v>13.073109462927011</c:v>
                </c:pt>
                <c:pt idx="279">
                  <c:v>12.748254511025568</c:v>
                </c:pt>
                <c:pt idx="280">
                  <c:v>12.956090201851833</c:v>
                </c:pt>
                <c:pt idx="281">
                  <c:v>11.339385707298453</c:v>
                </c:pt>
                <c:pt idx="282">
                  <c:v>11.343491091069071</c:v>
                </c:pt>
                <c:pt idx="283">
                  <c:v>12.665374460037915</c:v>
                </c:pt>
                <c:pt idx="284">
                  <c:v>11.387398592239524</c:v>
                </c:pt>
                <c:pt idx="285">
                  <c:v>11.054330301040682</c:v>
                </c:pt>
                <c:pt idx="286">
                  <c:v>11.878147811939458</c:v>
                </c:pt>
                <c:pt idx="287">
                  <c:v>12.160211654403925</c:v>
                </c:pt>
                <c:pt idx="288">
                  <c:v>14.260420692771184</c:v>
                </c:pt>
                <c:pt idx="289">
                  <c:v>11.415367362130926</c:v>
                </c:pt>
                <c:pt idx="290">
                  <c:v>12.556569774098692</c:v>
                </c:pt>
                <c:pt idx="291">
                  <c:v>11.324086153978886</c:v>
                </c:pt>
                <c:pt idx="292">
                  <c:v>12.692599607611371</c:v>
                </c:pt>
                <c:pt idx="293">
                  <c:v>12.725719619899163</c:v>
                </c:pt>
                <c:pt idx="294">
                  <c:v>14.084821886702054</c:v>
                </c:pt>
                <c:pt idx="295">
                  <c:v>14.2065254283981</c:v>
                </c:pt>
                <c:pt idx="296">
                  <c:v>12.129446585656837</c:v>
                </c:pt>
                <c:pt idx="297">
                  <c:v>12.374960865504633</c:v>
                </c:pt>
                <c:pt idx="298">
                  <c:v>11.199277299210829</c:v>
                </c:pt>
                <c:pt idx="299">
                  <c:v>9.4811955073259426</c:v>
                </c:pt>
                <c:pt idx="300">
                  <c:v>9.7011629084617006</c:v>
                </c:pt>
                <c:pt idx="301">
                  <c:v>10.653002694668249</c:v>
                </c:pt>
                <c:pt idx="302">
                  <c:v>11.887761946667631</c:v>
                </c:pt>
                <c:pt idx="303">
                  <c:v>10.926719427769189</c:v>
                </c:pt>
                <c:pt idx="304">
                  <c:v>12.253261388525408</c:v>
                </c:pt>
                <c:pt idx="305">
                  <c:v>14.582531664233164</c:v>
                </c:pt>
                <c:pt idx="306">
                  <c:v>12.521587143255166</c:v>
                </c:pt>
                <c:pt idx="307">
                  <c:v>13.942141071217073</c:v>
                </c:pt>
                <c:pt idx="308">
                  <c:v>15.267100699825431</c:v>
                </c:pt>
                <c:pt idx="309">
                  <c:v>13.262099095367695</c:v>
                </c:pt>
                <c:pt idx="310">
                  <c:v>14.332449443162878</c:v>
                </c:pt>
                <c:pt idx="311">
                  <c:v>14.138311514067144</c:v>
                </c:pt>
                <c:pt idx="312">
                  <c:v>14.605448008161439</c:v>
                </c:pt>
                <c:pt idx="313">
                  <c:v>14.719780775720533</c:v>
                </c:pt>
                <c:pt idx="314">
                  <c:v>15.398036765267035</c:v>
                </c:pt>
                <c:pt idx="315">
                  <c:v>16.813247340303551</c:v>
                </c:pt>
                <c:pt idx="316">
                  <c:v>15.73660111885909</c:v>
                </c:pt>
                <c:pt idx="317">
                  <c:v>12.819945201601117</c:v>
                </c:pt>
                <c:pt idx="318">
                  <c:v>12.487279594154664</c:v>
                </c:pt>
                <c:pt idx="319">
                  <c:v>12.463381760277917</c:v>
                </c:pt>
                <c:pt idx="320">
                  <c:v>11.837868373603293</c:v>
                </c:pt>
                <c:pt idx="321">
                  <c:v>10.327178864005864</c:v>
                </c:pt>
                <c:pt idx="322">
                  <c:v>10.070471273345444</c:v>
                </c:pt>
                <c:pt idx="323">
                  <c:v>7.2734114021739993</c:v>
                </c:pt>
                <c:pt idx="324">
                  <c:v>7.5901568272792748</c:v>
                </c:pt>
                <c:pt idx="325">
                  <c:v>7.1582535897858932</c:v>
                </c:pt>
                <c:pt idx="326">
                  <c:v>9.1453044989191188</c:v>
                </c:pt>
                <c:pt idx="327">
                  <c:v>7.3569635466481227</c:v>
                </c:pt>
                <c:pt idx="328">
                  <c:v>9.277980931797611</c:v>
                </c:pt>
                <c:pt idx="329">
                  <c:v>11.63245106714696</c:v>
                </c:pt>
                <c:pt idx="330">
                  <c:v>9.4875307971882084</c:v>
                </c:pt>
                <c:pt idx="331">
                  <c:v>10.286233723363271</c:v>
                </c:pt>
                <c:pt idx="332">
                  <c:v>9.4669369156236378</c:v>
                </c:pt>
                <c:pt idx="333">
                  <c:v>11.619659830698934</c:v>
                </c:pt>
                <c:pt idx="334">
                  <c:v>12.307249348984444</c:v>
                </c:pt>
                <c:pt idx="335">
                  <c:v>12.665596037632593</c:v>
                </c:pt>
                <c:pt idx="336">
                  <c:v>13.099216115462804</c:v>
                </c:pt>
                <c:pt idx="337">
                  <c:v>14.986166739821149</c:v>
                </c:pt>
                <c:pt idx="338">
                  <c:v>13.200952618373861</c:v>
                </c:pt>
                <c:pt idx="339">
                  <c:v>15.340141233409403</c:v>
                </c:pt>
                <c:pt idx="340">
                  <c:v>13.713069347607535</c:v>
                </c:pt>
                <c:pt idx="341">
                  <c:v>14.690671159918756</c:v>
                </c:pt>
                <c:pt idx="342">
                  <c:v>13.635458849305666</c:v>
                </c:pt>
                <c:pt idx="343">
                  <c:v>14.86235433421596</c:v>
                </c:pt>
                <c:pt idx="344">
                  <c:v>15.221284011553754</c:v>
                </c:pt>
                <c:pt idx="345">
                  <c:v>14.767319304578487</c:v>
                </c:pt>
                <c:pt idx="346">
                  <c:v>16.764655863862277</c:v>
                </c:pt>
                <c:pt idx="347">
                  <c:v>19.334397844917074</c:v>
                </c:pt>
                <c:pt idx="348">
                  <c:v>18.399292857477672</c:v>
                </c:pt>
                <c:pt idx="349">
                  <c:v>18.575746287886982</c:v>
                </c:pt>
                <c:pt idx="350">
                  <c:v>20.573364394198197</c:v>
                </c:pt>
                <c:pt idx="351">
                  <c:v>19.293198314086652</c:v>
                </c:pt>
                <c:pt idx="352">
                  <c:v>20.60215152594888</c:v>
                </c:pt>
                <c:pt idx="353">
                  <c:v>20.284751349550209</c:v>
                </c:pt>
                <c:pt idx="354">
                  <c:v>18.68638939969248</c:v>
                </c:pt>
                <c:pt idx="355">
                  <c:v>21.056413584107354</c:v>
                </c:pt>
                <c:pt idx="356">
                  <c:v>18.977204320346583</c:v>
                </c:pt>
                <c:pt idx="357">
                  <c:v>19.062149925695504</c:v>
                </c:pt>
                <c:pt idx="358">
                  <c:v>17.485432243876275</c:v>
                </c:pt>
                <c:pt idx="359">
                  <c:v>17.3547594049137</c:v>
                </c:pt>
                <c:pt idx="360">
                  <c:v>15.03698313453587</c:v>
                </c:pt>
                <c:pt idx="361">
                  <c:v>15.756565978208624</c:v>
                </c:pt>
                <c:pt idx="362">
                  <c:v>15.527099896175098</c:v>
                </c:pt>
                <c:pt idx="363">
                  <c:v>15.371027296234772</c:v>
                </c:pt>
                <c:pt idx="364">
                  <c:v>15.721685940860867</c:v>
                </c:pt>
                <c:pt idx="365">
                  <c:v>14.489569309550847</c:v>
                </c:pt>
                <c:pt idx="366">
                  <c:v>10.18551633376982</c:v>
                </c:pt>
                <c:pt idx="367">
                  <c:v>12.797489472141374</c:v>
                </c:pt>
                <c:pt idx="368">
                  <c:v>13.142372166618379</c:v>
                </c:pt>
                <c:pt idx="369">
                  <c:v>13.395989075945405</c:v>
                </c:pt>
                <c:pt idx="370">
                  <c:v>12.83000141631608</c:v>
                </c:pt>
                <c:pt idx="371">
                  <c:v>14.144120301645419</c:v>
                </c:pt>
                <c:pt idx="372">
                  <c:v>16.393079568303133</c:v>
                </c:pt>
                <c:pt idx="373">
                  <c:v>16.33681628093942</c:v>
                </c:pt>
                <c:pt idx="374">
                  <c:v>14.398961433772829</c:v>
                </c:pt>
                <c:pt idx="375">
                  <c:v>15.876423937915717</c:v>
                </c:pt>
                <c:pt idx="376">
                  <c:v>15.391839293319217</c:v>
                </c:pt>
                <c:pt idx="377">
                  <c:v>15.413731214343498</c:v>
                </c:pt>
                <c:pt idx="378">
                  <c:v>16.651305931457394</c:v>
                </c:pt>
                <c:pt idx="379">
                  <c:v>14.240358464836937</c:v>
                </c:pt>
                <c:pt idx="380">
                  <c:v>14.098880404159152</c:v>
                </c:pt>
                <c:pt idx="381">
                  <c:v>13.755729187036769</c:v>
                </c:pt>
                <c:pt idx="382">
                  <c:v>13.354640524093238</c:v>
                </c:pt>
                <c:pt idx="383">
                  <c:v>12.941282675198661</c:v>
                </c:pt>
                <c:pt idx="384">
                  <c:v>10.065380815059294</c:v>
                </c:pt>
                <c:pt idx="385">
                  <c:v>11.681620249164883</c:v>
                </c:pt>
                <c:pt idx="386">
                  <c:v>11.80115752611627</c:v>
                </c:pt>
                <c:pt idx="387">
                  <c:v>15.026183522231733</c:v>
                </c:pt>
                <c:pt idx="388">
                  <c:v>12.937727432660111</c:v>
                </c:pt>
                <c:pt idx="389">
                  <c:v>14.435814891013438</c:v>
                </c:pt>
                <c:pt idx="390">
                  <c:v>13.051874918717324</c:v>
                </c:pt>
                <c:pt idx="391">
                  <c:v>15.16950508452077</c:v>
                </c:pt>
                <c:pt idx="392">
                  <c:v>12.677174796039726</c:v>
                </c:pt>
                <c:pt idx="393">
                  <c:v>14.619960154612636</c:v>
                </c:pt>
                <c:pt idx="394">
                  <c:v>14.45633580475031</c:v>
                </c:pt>
                <c:pt idx="395">
                  <c:v>13.255339031352131</c:v>
                </c:pt>
                <c:pt idx="396">
                  <c:v>15.322588430088823</c:v>
                </c:pt>
                <c:pt idx="397">
                  <c:v>14.017640329490945</c:v>
                </c:pt>
                <c:pt idx="398">
                  <c:v>14.623952597702877</c:v>
                </c:pt>
                <c:pt idx="399">
                  <c:v>14.626795898873711</c:v>
                </c:pt>
                <c:pt idx="400">
                  <c:v>14.008699223093718</c:v>
                </c:pt>
                <c:pt idx="401">
                  <c:v>12.171753625064765</c:v>
                </c:pt>
                <c:pt idx="402">
                  <c:v>13.783824449004067</c:v>
                </c:pt>
                <c:pt idx="403">
                  <c:v>15.515726208496973</c:v>
                </c:pt>
                <c:pt idx="404">
                  <c:v>11.072742509720465</c:v>
                </c:pt>
                <c:pt idx="405">
                  <c:v>10.897123660542061</c:v>
                </c:pt>
                <c:pt idx="406">
                  <c:v>11.234377129396917</c:v>
                </c:pt>
                <c:pt idx="407">
                  <c:v>12.203296367058719</c:v>
                </c:pt>
                <c:pt idx="408">
                  <c:v>8.9264961697140564</c:v>
                </c:pt>
                <c:pt idx="409">
                  <c:v>11.890297511848686</c:v>
                </c:pt>
                <c:pt idx="410">
                  <c:v>10.878564971060324</c:v>
                </c:pt>
                <c:pt idx="411">
                  <c:v>11.586144279437093</c:v>
                </c:pt>
                <c:pt idx="412">
                  <c:v>14.04803959833591</c:v>
                </c:pt>
                <c:pt idx="413">
                  <c:v>13.219130700125577</c:v>
                </c:pt>
                <c:pt idx="414">
                  <c:v>13.542543879622079</c:v>
                </c:pt>
                <c:pt idx="415">
                  <c:v>13.710705450440845</c:v>
                </c:pt>
                <c:pt idx="416">
                  <c:v>13.821347591565541</c:v>
                </c:pt>
                <c:pt idx="417">
                  <c:v>11.963612807333456</c:v>
                </c:pt>
                <c:pt idx="418">
                  <c:v>14.251624904422764</c:v>
                </c:pt>
                <c:pt idx="419">
                  <c:v>11.316185886034038</c:v>
                </c:pt>
                <c:pt idx="420">
                  <c:v>13.096684946786421</c:v>
                </c:pt>
                <c:pt idx="421">
                  <c:v>11.441916283161056</c:v>
                </c:pt>
                <c:pt idx="422">
                  <c:v>11.395485922537793</c:v>
                </c:pt>
                <c:pt idx="423">
                  <c:v>11.96908066566407</c:v>
                </c:pt>
                <c:pt idx="424">
                  <c:v>12.064097462551283</c:v>
                </c:pt>
                <c:pt idx="425">
                  <c:v>11.140168629163705</c:v>
                </c:pt>
                <c:pt idx="426">
                  <c:v>12.070527875004903</c:v>
                </c:pt>
                <c:pt idx="427">
                  <c:v>14.415517406579479</c:v>
                </c:pt>
                <c:pt idx="428">
                  <c:v>13.867500361205094</c:v>
                </c:pt>
                <c:pt idx="429">
                  <c:v>12.908111470732454</c:v>
                </c:pt>
                <c:pt idx="430">
                  <c:v>14.002749477640831</c:v>
                </c:pt>
                <c:pt idx="431">
                  <c:v>14.439616922742477</c:v>
                </c:pt>
                <c:pt idx="432">
                  <c:v>14.14785229627303</c:v>
                </c:pt>
                <c:pt idx="433">
                  <c:v>13.391975303548605</c:v>
                </c:pt>
                <c:pt idx="434">
                  <c:v>15.193136433354148</c:v>
                </c:pt>
                <c:pt idx="435">
                  <c:v>15.367672741027791</c:v>
                </c:pt>
                <c:pt idx="436">
                  <c:v>16.331723816159645</c:v>
                </c:pt>
                <c:pt idx="437">
                  <c:v>18.279831090858742</c:v>
                </c:pt>
                <c:pt idx="438">
                  <c:v>17.936530079794327</c:v>
                </c:pt>
                <c:pt idx="439">
                  <c:v>17.916627376866074</c:v>
                </c:pt>
                <c:pt idx="440">
                  <c:v>17.554671577695458</c:v>
                </c:pt>
                <c:pt idx="441">
                  <c:v>17.484052304768753</c:v>
                </c:pt>
                <c:pt idx="442">
                  <c:v>13.470175141383132</c:v>
                </c:pt>
                <c:pt idx="443">
                  <c:v>15.873161783565974</c:v>
                </c:pt>
                <c:pt idx="444">
                  <c:v>14.610288301538237</c:v>
                </c:pt>
                <c:pt idx="445">
                  <c:v>16.035735900500839</c:v>
                </c:pt>
                <c:pt idx="446">
                  <c:v>15.934950579197931</c:v>
                </c:pt>
                <c:pt idx="447">
                  <c:v>17.328797442478013</c:v>
                </c:pt>
                <c:pt idx="448">
                  <c:v>18.580344765410768</c:v>
                </c:pt>
                <c:pt idx="449">
                  <c:v>20.284885530712639</c:v>
                </c:pt>
                <c:pt idx="450">
                  <c:v>20.865733686895549</c:v>
                </c:pt>
                <c:pt idx="451">
                  <c:v>20.02623327620655</c:v>
                </c:pt>
                <c:pt idx="452">
                  <c:v>18.927055020899196</c:v>
                </c:pt>
                <c:pt idx="453">
                  <c:v>19.189111943412627</c:v>
                </c:pt>
                <c:pt idx="454">
                  <c:v>17.644785072506895</c:v>
                </c:pt>
                <c:pt idx="455">
                  <c:v>17.367211480479636</c:v>
                </c:pt>
                <c:pt idx="456">
                  <c:v>17.634048221492627</c:v>
                </c:pt>
                <c:pt idx="457">
                  <c:v>18.032004664880226</c:v>
                </c:pt>
                <c:pt idx="458">
                  <c:v>18.714673101263557</c:v>
                </c:pt>
                <c:pt idx="459">
                  <c:v>17.521645045940907</c:v>
                </c:pt>
                <c:pt idx="460">
                  <c:v>18.715553693289376</c:v>
                </c:pt>
                <c:pt idx="461">
                  <c:v>16.141411969038153</c:v>
                </c:pt>
                <c:pt idx="462">
                  <c:v>17.648154868163964</c:v>
                </c:pt>
                <c:pt idx="463">
                  <c:v>17.309224812565173</c:v>
                </c:pt>
                <c:pt idx="464">
                  <c:v>17.04421375466433</c:v>
                </c:pt>
                <c:pt idx="465">
                  <c:v>19.026378374795751</c:v>
                </c:pt>
                <c:pt idx="466">
                  <c:v>18.363320406205897</c:v>
                </c:pt>
                <c:pt idx="467">
                  <c:v>18.85085375619235</c:v>
                </c:pt>
                <c:pt idx="468">
                  <c:v>21.318732812454403</c:v>
                </c:pt>
                <c:pt idx="469">
                  <c:v>20.156871783317591</c:v>
                </c:pt>
                <c:pt idx="470">
                  <c:v>19.445165740619355</c:v>
                </c:pt>
                <c:pt idx="471">
                  <c:v>19.851218646103138</c:v>
                </c:pt>
                <c:pt idx="472">
                  <c:v>19.884260658082553</c:v>
                </c:pt>
                <c:pt idx="473">
                  <c:v>18.673861042535567</c:v>
                </c:pt>
                <c:pt idx="474">
                  <c:v>19.166997802481259</c:v>
                </c:pt>
                <c:pt idx="475">
                  <c:v>17.750834858154921</c:v>
                </c:pt>
                <c:pt idx="476">
                  <c:v>19.333587495659131</c:v>
                </c:pt>
                <c:pt idx="477">
                  <c:v>19.772049335394971</c:v>
                </c:pt>
                <c:pt idx="478">
                  <c:v>19.57184168490792</c:v>
                </c:pt>
                <c:pt idx="479">
                  <c:v>18.90026922912298</c:v>
                </c:pt>
                <c:pt idx="480">
                  <c:v>19.373074341600031</c:v>
                </c:pt>
                <c:pt idx="481">
                  <c:v>20.347751542800154</c:v>
                </c:pt>
                <c:pt idx="482">
                  <c:v>18.51302340398038</c:v>
                </c:pt>
                <c:pt idx="483">
                  <c:v>19.791203037209019</c:v>
                </c:pt>
                <c:pt idx="484">
                  <c:v>19.046692524515787</c:v>
                </c:pt>
                <c:pt idx="485">
                  <c:v>19.509895119535479</c:v>
                </c:pt>
                <c:pt idx="486">
                  <c:v>21.686268748397239</c:v>
                </c:pt>
                <c:pt idx="487">
                  <c:v>21.201211482230576</c:v>
                </c:pt>
                <c:pt idx="488">
                  <c:v>21.899764833408678</c:v>
                </c:pt>
                <c:pt idx="489">
                  <c:v>18.305739008944606</c:v>
                </c:pt>
                <c:pt idx="490">
                  <c:v>17.876470284881691</c:v>
                </c:pt>
                <c:pt idx="491">
                  <c:v>19.043022204628048</c:v>
                </c:pt>
                <c:pt idx="492">
                  <c:v>17.999164618029294</c:v>
                </c:pt>
                <c:pt idx="493">
                  <c:v>18.268163722277126</c:v>
                </c:pt>
                <c:pt idx="494">
                  <c:v>16.261754183285014</c:v>
                </c:pt>
                <c:pt idx="495">
                  <c:v>16.239446143694064</c:v>
                </c:pt>
                <c:pt idx="496">
                  <c:v>16.379477483645143</c:v>
                </c:pt>
                <c:pt idx="497">
                  <c:v>15.05158894794099</c:v>
                </c:pt>
                <c:pt idx="498">
                  <c:v>15.751278901258754</c:v>
                </c:pt>
                <c:pt idx="499">
                  <c:v>18.052388905596484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AB-42A4-A8DD-5D332046C7D1}"/>
            </c:ext>
          </c:extLst>
        </c:ser>
        <c:ser>
          <c:idx val="1"/>
          <c:order val="1"/>
          <c:tx>
            <c:strRef>
              <c:f>Causal!$C$30</c:f>
              <c:strCache>
                <c:ptCount val="1"/>
                <c:pt idx="0">
                  <c:v>"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Causal!$A$31:$A$530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Causal!$C$31:$C$530</c:f>
              <c:numCache>
                <c:formatCode>General</c:formatCode>
                <c:ptCount val="500"/>
                <c:pt idx="0">
                  <c:v>2.701654002333175</c:v>
                </c:pt>
                <c:pt idx="1">
                  <c:v>1.9503821681916265</c:v>
                </c:pt>
                <c:pt idx="2">
                  <c:v>2.3640281467655813</c:v>
                </c:pt>
                <c:pt idx="3">
                  <c:v>2.2497017979862881</c:v>
                </c:pt>
                <c:pt idx="4">
                  <c:v>2.3565087338296897</c:v>
                </c:pt>
                <c:pt idx="5">
                  <c:v>2.9330223294771662</c:v>
                </c:pt>
                <c:pt idx="6">
                  <c:v>2.1761601518087881</c:v>
                </c:pt>
                <c:pt idx="7">
                  <c:v>2.0240711669427394</c:v>
                </c:pt>
                <c:pt idx="8">
                  <c:v>2.3866860865191928</c:v>
                </c:pt>
                <c:pt idx="9">
                  <c:v>2.5245304722282338</c:v>
                </c:pt>
                <c:pt idx="10">
                  <c:v>2.4321944581246084</c:v>
                </c:pt>
                <c:pt idx="11">
                  <c:v>1.9477204520215978</c:v>
                </c:pt>
                <c:pt idx="12">
                  <c:v>2.1379781731098051</c:v>
                </c:pt>
                <c:pt idx="13">
                  <c:v>2.0437973844595532</c:v>
                </c:pt>
                <c:pt idx="14">
                  <c:v>1.9201758812041465</c:v>
                </c:pt>
                <c:pt idx="15">
                  <c:v>2.3503503882862353</c:v>
                </c:pt>
                <c:pt idx="16">
                  <c:v>1.44320214032849</c:v>
                </c:pt>
                <c:pt idx="17">
                  <c:v>2.8127533395215636</c:v>
                </c:pt>
                <c:pt idx="18">
                  <c:v>2.3702892492566083</c:v>
                </c:pt>
                <c:pt idx="19">
                  <c:v>1.9871020625365241</c:v>
                </c:pt>
                <c:pt idx="20">
                  <c:v>2.5333739585386938</c:v>
                </c:pt>
                <c:pt idx="21">
                  <c:v>2.0431733571122783</c:v>
                </c:pt>
                <c:pt idx="22">
                  <c:v>2.0735904646459824</c:v>
                </c:pt>
                <c:pt idx="23">
                  <c:v>1.7350781764557688</c:v>
                </c:pt>
                <c:pt idx="24">
                  <c:v>1.6484458148882595</c:v>
                </c:pt>
                <c:pt idx="25">
                  <c:v>1.8061292419154051</c:v>
                </c:pt>
                <c:pt idx="26">
                  <c:v>3.1492837004261629</c:v>
                </c:pt>
                <c:pt idx="27">
                  <c:v>2.2425076526756356</c:v>
                </c:pt>
                <c:pt idx="28">
                  <c:v>1.6917484672886254</c:v>
                </c:pt>
                <c:pt idx="29">
                  <c:v>2.2078624561291433</c:v>
                </c:pt>
                <c:pt idx="30">
                  <c:v>2.8445695055222791</c:v>
                </c:pt>
                <c:pt idx="31">
                  <c:v>2.571474749593321</c:v>
                </c:pt>
                <c:pt idx="32">
                  <c:v>2.6905923088683403</c:v>
                </c:pt>
                <c:pt idx="33">
                  <c:v>2.0665073698899068</c:v>
                </c:pt>
                <c:pt idx="34">
                  <c:v>1.9261061732962284</c:v>
                </c:pt>
                <c:pt idx="35">
                  <c:v>1.4036463827759094</c:v>
                </c:pt>
                <c:pt idx="36">
                  <c:v>2.241862051616434</c:v>
                </c:pt>
                <c:pt idx="37">
                  <c:v>1.9192338128260773</c:v>
                </c:pt>
                <c:pt idx="38">
                  <c:v>1.9391538405312951</c:v>
                </c:pt>
                <c:pt idx="39">
                  <c:v>2.2411146387689529</c:v>
                </c:pt>
                <c:pt idx="40">
                  <c:v>1.8806554326094562</c:v>
                </c:pt>
                <c:pt idx="41">
                  <c:v>1.2288272876895019</c:v>
                </c:pt>
                <c:pt idx="42">
                  <c:v>1.4886442267848676</c:v>
                </c:pt>
                <c:pt idx="43">
                  <c:v>1.9898907165948274</c:v>
                </c:pt>
                <c:pt idx="44">
                  <c:v>2.0841112431330115</c:v>
                </c:pt>
                <c:pt idx="45">
                  <c:v>1.9555504474534404</c:v>
                </c:pt>
                <c:pt idx="46">
                  <c:v>1.4927502067058107</c:v>
                </c:pt>
                <c:pt idx="47">
                  <c:v>1.7614754517321431</c:v>
                </c:pt>
                <c:pt idx="48">
                  <c:v>2.7892728174052834</c:v>
                </c:pt>
                <c:pt idx="49">
                  <c:v>2.2477678902731086</c:v>
                </c:pt>
                <c:pt idx="50">
                  <c:v>2.3557487722188664</c:v>
                </c:pt>
                <c:pt idx="51">
                  <c:v>2.7619820832432964</c:v>
                </c:pt>
                <c:pt idx="52">
                  <c:v>2.299081045798232</c:v>
                </c:pt>
                <c:pt idx="53">
                  <c:v>2.3835831481052505</c:v>
                </c:pt>
                <c:pt idx="54">
                  <c:v>2.7207455466731894</c:v>
                </c:pt>
                <c:pt idx="55">
                  <c:v>1.6599832072411893</c:v>
                </c:pt>
                <c:pt idx="56">
                  <c:v>1.7307313162025386</c:v>
                </c:pt>
                <c:pt idx="57">
                  <c:v>1.7422520089133682</c:v>
                </c:pt>
                <c:pt idx="58">
                  <c:v>1.8765581427276665</c:v>
                </c:pt>
                <c:pt idx="59">
                  <c:v>2.0500293717519877</c:v>
                </c:pt>
                <c:pt idx="60">
                  <c:v>1.1702549859841977</c:v>
                </c:pt>
                <c:pt idx="61">
                  <c:v>1.4126960553843348</c:v>
                </c:pt>
                <c:pt idx="62">
                  <c:v>1.1454143624336068</c:v>
                </c:pt>
                <c:pt idx="63">
                  <c:v>1.9131371229524858</c:v>
                </c:pt>
                <c:pt idx="64">
                  <c:v>1.4635369267100162</c:v>
                </c:pt>
                <c:pt idx="65">
                  <c:v>1.7668680254202194</c:v>
                </c:pt>
                <c:pt idx="66">
                  <c:v>2.004942324456445</c:v>
                </c:pt>
                <c:pt idx="67">
                  <c:v>1.757525936601549</c:v>
                </c:pt>
                <c:pt idx="68">
                  <c:v>2.4739539903754961</c:v>
                </c:pt>
                <c:pt idx="69">
                  <c:v>2.7915120168942451</c:v>
                </c:pt>
                <c:pt idx="70">
                  <c:v>1.8893641803309187</c:v>
                </c:pt>
                <c:pt idx="71">
                  <c:v>2.5469698359128814</c:v>
                </c:pt>
                <c:pt idx="72">
                  <c:v>2.3898435643105111</c:v>
                </c:pt>
                <c:pt idx="73">
                  <c:v>1.8141312186020104</c:v>
                </c:pt>
                <c:pt idx="74">
                  <c:v>1.7106097491891741</c:v>
                </c:pt>
                <c:pt idx="75">
                  <c:v>2.02838792074472</c:v>
                </c:pt>
                <c:pt idx="76">
                  <c:v>1.4885221927352839</c:v>
                </c:pt>
                <c:pt idx="77">
                  <c:v>1.6674071522080047</c:v>
                </c:pt>
                <c:pt idx="78">
                  <c:v>1.4158551496233751</c:v>
                </c:pt>
                <c:pt idx="79">
                  <c:v>2.5955750151131878</c:v>
                </c:pt>
                <c:pt idx="80">
                  <c:v>3.5931742629251886</c:v>
                </c:pt>
                <c:pt idx="81">
                  <c:v>3.1758958441525151</c:v>
                </c:pt>
                <c:pt idx="82">
                  <c:v>2.6727793358361893</c:v>
                </c:pt>
                <c:pt idx="83">
                  <c:v>1.9579093191792452</c:v>
                </c:pt>
                <c:pt idx="84">
                  <c:v>2.2856708678698157</c:v>
                </c:pt>
                <c:pt idx="85">
                  <c:v>3.137314774444544</c:v>
                </c:pt>
                <c:pt idx="86">
                  <c:v>2.4407633344183015</c:v>
                </c:pt>
                <c:pt idx="87">
                  <c:v>1.1531279037085249</c:v>
                </c:pt>
                <c:pt idx="88">
                  <c:v>1.7269493685870752</c:v>
                </c:pt>
                <c:pt idx="89">
                  <c:v>2.0117510199844899</c:v>
                </c:pt>
                <c:pt idx="90">
                  <c:v>1.3514786053958669</c:v>
                </c:pt>
                <c:pt idx="91">
                  <c:v>1.7040620285113832</c:v>
                </c:pt>
                <c:pt idx="92">
                  <c:v>2.0084680543382727</c:v>
                </c:pt>
                <c:pt idx="93">
                  <c:v>2.5786439730761717</c:v>
                </c:pt>
                <c:pt idx="94">
                  <c:v>2.6598630407390971</c:v>
                </c:pt>
                <c:pt idx="95">
                  <c:v>2.9224485520366228</c:v>
                </c:pt>
                <c:pt idx="96">
                  <c:v>3.0891841120950123</c:v>
                </c:pt>
                <c:pt idx="97">
                  <c:v>1.1016733263262863</c:v>
                </c:pt>
                <c:pt idx="98">
                  <c:v>1.7820775846233599</c:v>
                </c:pt>
                <c:pt idx="99">
                  <c:v>1.4095503049925706</c:v>
                </c:pt>
                <c:pt idx="100">
                  <c:v>1.8149238518503856</c:v>
                </c:pt>
                <c:pt idx="101">
                  <c:v>1.830218285833177</c:v>
                </c:pt>
                <c:pt idx="102">
                  <c:v>2.2765813240922634</c:v>
                </c:pt>
                <c:pt idx="103">
                  <c:v>2.9002029009209584</c:v>
                </c:pt>
                <c:pt idx="104">
                  <c:v>2.5887947893709637</c:v>
                </c:pt>
                <c:pt idx="105">
                  <c:v>2.0804794336073575</c:v>
                </c:pt>
                <c:pt idx="106">
                  <c:v>2.213453080909952</c:v>
                </c:pt>
                <c:pt idx="107">
                  <c:v>2.2025662140510822</c:v>
                </c:pt>
                <c:pt idx="108">
                  <c:v>2.2211942238548374</c:v>
                </c:pt>
                <c:pt idx="109">
                  <c:v>2.2645618454233114</c:v>
                </c:pt>
                <c:pt idx="110">
                  <c:v>0.88707883620930206</c:v>
                </c:pt>
                <c:pt idx="111">
                  <c:v>1.3231332703599628</c:v>
                </c:pt>
                <c:pt idx="112">
                  <c:v>2.2300432375497143</c:v>
                </c:pt>
                <c:pt idx="113">
                  <c:v>2.5063066247640178</c:v>
                </c:pt>
                <c:pt idx="114">
                  <c:v>2.0440220747187556</c:v>
                </c:pt>
                <c:pt idx="115">
                  <c:v>1.5958661600866915</c:v>
                </c:pt>
                <c:pt idx="116">
                  <c:v>1.9266770053689155</c:v>
                </c:pt>
                <c:pt idx="117">
                  <c:v>1.7325775552409413</c:v>
                </c:pt>
                <c:pt idx="118">
                  <c:v>2.7255376206367381</c:v>
                </c:pt>
                <c:pt idx="119">
                  <c:v>2.3097216647263004</c:v>
                </c:pt>
                <c:pt idx="120">
                  <c:v>1.8952170045551537</c:v>
                </c:pt>
                <c:pt idx="121">
                  <c:v>1.6780260552275668</c:v>
                </c:pt>
                <c:pt idx="122">
                  <c:v>2.0137445189184375</c:v>
                </c:pt>
                <c:pt idx="123">
                  <c:v>2.0173331124132554</c:v>
                </c:pt>
                <c:pt idx="124">
                  <c:v>2.5969900302267557</c:v>
                </c:pt>
                <c:pt idx="125">
                  <c:v>2.4480918704949231</c:v>
                </c:pt>
                <c:pt idx="126">
                  <c:v>2.106688342698396</c:v>
                </c:pt>
                <c:pt idx="127">
                  <c:v>1.9587170287729667</c:v>
                </c:pt>
                <c:pt idx="128">
                  <c:v>1.3565032584348402</c:v>
                </c:pt>
                <c:pt idx="129">
                  <c:v>1.9682489793980558</c:v>
                </c:pt>
                <c:pt idx="130">
                  <c:v>1.8254937045540307</c:v>
                </c:pt>
                <c:pt idx="131">
                  <c:v>1.9270788045529925</c:v>
                </c:pt>
                <c:pt idx="132">
                  <c:v>2.639979554890266</c:v>
                </c:pt>
                <c:pt idx="133">
                  <c:v>1.8930059294740997</c:v>
                </c:pt>
                <c:pt idx="134">
                  <c:v>1.1162858423833826</c:v>
                </c:pt>
                <c:pt idx="135">
                  <c:v>1.3639116100343762</c:v>
                </c:pt>
                <c:pt idx="136">
                  <c:v>1.6526660481283684</c:v>
                </c:pt>
                <c:pt idx="137">
                  <c:v>2.2246176683334631</c:v>
                </c:pt>
                <c:pt idx="138">
                  <c:v>2.1205767362227519</c:v>
                </c:pt>
                <c:pt idx="139">
                  <c:v>1.6567217545760062</c:v>
                </c:pt>
                <c:pt idx="140">
                  <c:v>1.9552997077447931</c:v>
                </c:pt>
                <c:pt idx="141">
                  <c:v>0.94117918812168533</c:v>
                </c:pt>
                <c:pt idx="142">
                  <c:v>1.2987117836775304</c:v>
                </c:pt>
                <c:pt idx="143">
                  <c:v>1.3797978726795432</c:v>
                </c:pt>
                <c:pt idx="144">
                  <c:v>1.6028923874394572</c:v>
                </c:pt>
                <c:pt idx="145">
                  <c:v>1.2112931247040577</c:v>
                </c:pt>
                <c:pt idx="146">
                  <c:v>0.85530040190132661</c:v>
                </c:pt>
                <c:pt idx="147">
                  <c:v>0.63374907226797372</c:v>
                </c:pt>
                <c:pt idx="148">
                  <c:v>0.59769599943286122</c:v>
                </c:pt>
                <c:pt idx="149">
                  <c:v>-1.6247784637150264E-2</c:v>
                </c:pt>
                <c:pt idx="150">
                  <c:v>0.70769393209241249</c:v>
                </c:pt>
                <c:pt idx="151">
                  <c:v>1.2680582747047207</c:v>
                </c:pt>
                <c:pt idx="152">
                  <c:v>0.72187521481962991</c:v>
                </c:pt>
                <c:pt idx="153">
                  <c:v>1.0790165430676639</c:v>
                </c:pt>
                <c:pt idx="154">
                  <c:v>1.7992607014888007</c:v>
                </c:pt>
                <c:pt idx="155">
                  <c:v>1.5704980203175585</c:v>
                </c:pt>
                <c:pt idx="156">
                  <c:v>2.266835649999102</c:v>
                </c:pt>
                <c:pt idx="157">
                  <c:v>2.0059273411125895</c:v>
                </c:pt>
                <c:pt idx="158">
                  <c:v>1.833219906878107</c:v>
                </c:pt>
                <c:pt idx="159">
                  <c:v>1.4704132803972869</c:v>
                </c:pt>
                <c:pt idx="160">
                  <c:v>1.3222294889876003</c:v>
                </c:pt>
                <c:pt idx="161">
                  <c:v>1.4490764147421662</c:v>
                </c:pt>
                <c:pt idx="162">
                  <c:v>1.2144346441892799</c:v>
                </c:pt>
                <c:pt idx="163">
                  <c:v>1.5939829554682428</c:v>
                </c:pt>
                <c:pt idx="164">
                  <c:v>1.2401586993619254</c:v>
                </c:pt>
                <c:pt idx="165">
                  <c:v>1.1109870799246919</c:v>
                </c:pt>
                <c:pt idx="166">
                  <c:v>0.69220396055363853</c:v>
                </c:pt>
                <c:pt idx="167">
                  <c:v>0.2172465968295012</c:v>
                </c:pt>
                <c:pt idx="168">
                  <c:v>0.28820211870310386</c:v>
                </c:pt>
                <c:pt idx="169">
                  <c:v>0.40992377596839269</c:v>
                </c:pt>
                <c:pt idx="170">
                  <c:v>0.89154211916758497</c:v>
                </c:pt>
                <c:pt idx="171">
                  <c:v>1.3384768018227731</c:v>
                </c:pt>
                <c:pt idx="172">
                  <c:v>2.1894158277901496</c:v>
                </c:pt>
                <c:pt idx="173">
                  <c:v>1.4168190963167744</c:v>
                </c:pt>
                <c:pt idx="174">
                  <c:v>1.7345726367270347</c:v>
                </c:pt>
                <c:pt idx="175">
                  <c:v>0.9993418462430701</c:v>
                </c:pt>
                <c:pt idx="176">
                  <c:v>0.72440322285633041</c:v>
                </c:pt>
                <c:pt idx="177">
                  <c:v>1.7201775962114527</c:v>
                </c:pt>
                <c:pt idx="178">
                  <c:v>1.0441160234322182</c:v>
                </c:pt>
                <c:pt idx="179">
                  <c:v>1.5137869841711074</c:v>
                </c:pt>
                <c:pt idx="180">
                  <c:v>2.1433666854208564</c:v>
                </c:pt>
                <c:pt idx="181">
                  <c:v>1.4319478961600818</c:v>
                </c:pt>
                <c:pt idx="182">
                  <c:v>1.8382220096823403</c:v>
                </c:pt>
                <c:pt idx="183">
                  <c:v>2.7521303204476668</c:v>
                </c:pt>
                <c:pt idx="184">
                  <c:v>1.7821801240411121</c:v>
                </c:pt>
                <c:pt idx="185">
                  <c:v>1.3320085182122297</c:v>
                </c:pt>
                <c:pt idx="186">
                  <c:v>2.1526332093140979</c:v>
                </c:pt>
                <c:pt idx="187">
                  <c:v>0.97626093618429532</c:v>
                </c:pt>
                <c:pt idx="188">
                  <c:v>1.2841986261935943</c:v>
                </c:pt>
                <c:pt idx="189">
                  <c:v>0.43141447531290522</c:v>
                </c:pt>
                <c:pt idx="190">
                  <c:v>0.78687680636399504</c:v>
                </c:pt>
                <c:pt idx="191">
                  <c:v>1.0615056963243088</c:v>
                </c:pt>
                <c:pt idx="192">
                  <c:v>0.54609795776730641</c:v>
                </c:pt>
                <c:pt idx="193">
                  <c:v>1.1053170497798321</c:v>
                </c:pt>
                <c:pt idx="194">
                  <c:v>0.9614337797816872</c:v>
                </c:pt>
                <c:pt idx="195">
                  <c:v>0.67274677998126942</c:v>
                </c:pt>
                <c:pt idx="196">
                  <c:v>0.65982644116635303</c:v>
                </c:pt>
                <c:pt idx="197">
                  <c:v>1.0040720403907089</c:v>
                </c:pt>
                <c:pt idx="198">
                  <c:v>0.12629697352333524</c:v>
                </c:pt>
                <c:pt idx="199">
                  <c:v>1.0315304018966915</c:v>
                </c:pt>
                <c:pt idx="200">
                  <c:v>1.0779696874155311</c:v>
                </c:pt>
                <c:pt idx="201">
                  <c:v>1.1273223715309051</c:v>
                </c:pt>
                <c:pt idx="202">
                  <c:v>0.70293195267311059</c:v>
                </c:pt>
                <c:pt idx="203">
                  <c:v>1.4966079771392615</c:v>
                </c:pt>
                <c:pt idx="204">
                  <c:v>1.2535105440989951</c:v>
                </c:pt>
                <c:pt idx="205">
                  <c:v>1.4846530063144803</c:v>
                </c:pt>
                <c:pt idx="206">
                  <c:v>1.8866221179372566</c:v>
                </c:pt>
                <c:pt idx="207">
                  <c:v>1.7922815654608912</c:v>
                </c:pt>
                <c:pt idx="208">
                  <c:v>2.0831925862145386</c:v>
                </c:pt>
                <c:pt idx="209">
                  <c:v>1.7832582815845912</c:v>
                </c:pt>
                <c:pt idx="210">
                  <c:v>1.239235063003171</c:v>
                </c:pt>
                <c:pt idx="211">
                  <c:v>1.2889030945056046</c:v>
                </c:pt>
                <c:pt idx="212">
                  <c:v>1.1080675472937886</c:v>
                </c:pt>
                <c:pt idx="213">
                  <c:v>0.93991020927611935</c:v>
                </c:pt>
                <c:pt idx="214">
                  <c:v>0.4226102563756986</c:v>
                </c:pt>
                <c:pt idx="215">
                  <c:v>1.1668589875501678</c:v>
                </c:pt>
                <c:pt idx="216">
                  <c:v>1.0414044946667196</c:v>
                </c:pt>
                <c:pt idx="217">
                  <c:v>1.0838870343224407</c:v>
                </c:pt>
                <c:pt idx="218">
                  <c:v>1.6259254911829986</c:v>
                </c:pt>
                <c:pt idx="219">
                  <c:v>1.1025681812773898</c:v>
                </c:pt>
                <c:pt idx="220">
                  <c:v>1.9405793693780344</c:v>
                </c:pt>
                <c:pt idx="221">
                  <c:v>1.3234132354683927</c:v>
                </c:pt>
                <c:pt idx="222">
                  <c:v>1.4518982870144148</c:v>
                </c:pt>
                <c:pt idx="223">
                  <c:v>1.2462968583259566</c:v>
                </c:pt>
                <c:pt idx="224">
                  <c:v>0.85380576884631543</c:v>
                </c:pt>
                <c:pt idx="225">
                  <c:v>1.0390555968185509</c:v>
                </c:pt>
                <c:pt idx="226">
                  <c:v>1.7815859602048634</c:v>
                </c:pt>
                <c:pt idx="227">
                  <c:v>1.3789876396778595</c:v>
                </c:pt>
                <c:pt idx="228">
                  <c:v>1.1476074816917743</c:v>
                </c:pt>
                <c:pt idx="229">
                  <c:v>2.2695366470570923</c:v>
                </c:pt>
                <c:pt idx="230">
                  <c:v>2.7897592967812912</c:v>
                </c:pt>
                <c:pt idx="231">
                  <c:v>2.6880927350868316</c:v>
                </c:pt>
                <c:pt idx="232">
                  <c:v>1.629232158281017</c:v>
                </c:pt>
                <c:pt idx="233">
                  <c:v>1.6562935586227434</c:v>
                </c:pt>
                <c:pt idx="234">
                  <c:v>1.7833927098890232</c:v>
                </c:pt>
                <c:pt idx="235">
                  <c:v>1.1862353767542895</c:v>
                </c:pt>
                <c:pt idx="236">
                  <c:v>1.3371288732862392</c:v>
                </c:pt>
                <c:pt idx="237">
                  <c:v>1.9944354269347939</c:v>
                </c:pt>
                <c:pt idx="238">
                  <c:v>1.4930540323271364</c:v>
                </c:pt>
                <c:pt idx="239">
                  <c:v>0.8690681974071448</c:v>
                </c:pt>
                <c:pt idx="240">
                  <c:v>2.0768873917159336</c:v>
                </c:pt>
                <c:pt idx="241">
                  <c:v>2.1528591731853353</c:v>
                </c:pt>
                <c:pt idx="242">
                  <c:v>2.0259222481990329</c:v>
                </c:pt>
                <c:pt idx="243">
                  <c:v>2.0941038537117551</c:v>
                </c:pt>
                <c:pt idx="244">
                  <c:v>0.8725897957576163</c:v>
                </c:pt>
                <c:pt idx="245">
                  <c:v>1.3231216728575732</c:v>
                </c:pt>
                <c:pt idx="246">
                  <c:v>1.9160562015905072</c:v>
                </c:pt>
                <c:pt idx="247">
                  <c:v>1.5443199154785341</c:v>
                </c:pt>
                <c:pt idx="248">
                  <c:v>1.1476050126710238</c:v>
                </c:pt>
                <c:pt idx="249">
                  <c:v>0.37615263498936669</c:v>
                </c:pt>
                <c:pt idx="250">
                  <c:v>1.259198112099567</c:v>
                </c:pt>
                <c:pt idx="251">
                  <c:v>1.5176103392132019</c:v>
                </c:pt>
                <c:pt idx="252">
                  <c:v>1.1074120459042764</c:v>
                </c:pt>
                <c:pt idx="253">
                  <c:v>1.533475693894105</c:v>
                </c:pt>
                <c:pt idx="254">
                  <c:v>1.1755976660893537</c:v>
                </c:pt>
                <c:pt idx="255">
                  <c:v>1.8707106849311004</c:v>
                </c:pt>
                <c:pt idx="256">
                  <c:v>2.3043699188751523</c:v>
                </c:pt>
                <c:pt idx="257">
                  <c:v>1.7432722138497621</c:v>
                </c:pt>
                <c:pt idx="258">
                  <c:v>1.4856846898312601</c:v>
                </c:pt>
                <c:pt idx="259">
                  <c:v>2.1391560027103211</c:v>
                </c:pt>
                <c:pt idx="260">
                  <c:v>2.0032791083703785</c:v>
                </c:pt>
                <c:pt idx="261">
                  <c:v>1.5154269164442673</c:v>
                </c:pt>
                <c:pt idx="262">
                  <c:v>1.5931798418977685</c:v>
                </c:pt>
                <c:pt idx="263">
                  <c:v>1.9113624343080535</c:v>
                </c:pt>
                <c:pt idx="264">
                  <c:v>2.3588694571087192</c:v>
                </c:pt>
                <c:pt idx="265">
                  <c:v>2.7247914855191198</c:v>
                </c:pt>
                <c:pt idx="266">
                  <c:v>2.525837830904059</c:v>
                </c:pt>
                <c:pt idx="267">
                  <c:v>1.2039695758899236</c:v>
                </c:pt>
                <c:pt idx="268">
                  <c:v>2.1319571228449443</c:v>
                </c:pt>
                <c:pt idx="269">
                  <c:v>2.1048670212044085</c:v>
                </c:pt>
                <c:pt idx="270">
                  <c:v>1.6814325346131609</c:v>
                </c:pt>
                <c:pt idx="271">
                  <c:v>1.7083320209396526</c:v>
                </c:pt>
                <c:pt idx="272">
                  <c:v>1.9987334275983613</c:v>
                </c:pt>
                <c:pt idx="273">
                  <c:v>2.0671526032450211</c:v>
                </c:pt>
                <c:pt idx="274">
                  <c:v>2.5199150236027492</c:v>
                </c:pt>
                <c:pt idx="275">
                  <c:v>2.529323587274162</c:v>
                </c:pt>
                <c:pt idx="276">
                  <c:v>2.3964296313141009</c:v>
                </c:pt>
                <c:pt idx="277">
                  <c:v>2.0870292591519228</c:v>
                </c:pt>
                <c:pt idx="278">
                  <c:v>2.444942943519393</c:v>
                </c:pt>
                <c:pt idx="279">
                  <c:v>2.4988556191950879</c:v>
                </c:pt>
                <c:pt idx="280">
                  <c:v>1.8836956364492969</c:v>
                </c:pt>
                <c:pt idx="281">
                  <c:v>2.0680799430738155</c:v>
                </c:pt>
                <c:pt idx="282">
                  <c:v>2.1709461031059973</c:v>
                </c:pt>
                <c:pt idx="283">
                  <c:v>1.6827067089137482</c:v>
                </c:pt>
                <c:pt idx="284">
                  <c:v>1.7447685423769386</c:v>
                </c:pt>
                <c:pt idx="285">
                  <c:v>3.1422401892687088</c:v>
                </c:pt>
                <c:pt idx="286">
                  <c:v>2.9491237470941654</c:v>
                </c:pt>
                <c:pt idx="287">
                  <c:v>2.582333939009513</c:v>
                </c:pt>
                <c:pt idx="288">
                  <c:v>2.2882617031071488</c:v>
                </c:pt>
                <c:pt idx="289">
                  <c:v>2.4234673694045554</c:v>
                </c:pt>
                <c:pt idx="290">
                  <c:v>2.2576023782150534</c:v>
                </c:pt>
                <c:pt idx="291">
                  <c:v>1.9810205758516992</c:v>
                </c:pt>
                <c:pt idx="292">
                  <c:v>2.2672204401288094</c:v>
                </c:pt>
                <c:pt idx="293">
                  <c:v>2.6484917285254821</c:v>
                </c:pt>
                <c:pt idx="294">
                  <c:v>2.2819506032196912</c:v>
                </c:pt>
                <c:pt idx="295">
                  <c:v>2.0869415097052455</c:v>
                </c:pt>
                <c:pt idx="296">
                  <c:v>1.608030665229812</c:v>
                </c:pt>
                <c:pt idx="297">
                  <c:v>1.2043573982306914</c:v>
                </c:pt>
                <c:pt idx="298">
                  <c:v>1.7253707198395305</c:v>
                </c:pt>
                <c:pt idx="299">
                  <c:v>1.5883109628751475</c:v>
                </c:pt>
                <c:pt idx="300">
                  <c:v>2.2183500229032997</c:v>
                </c:pt>
                <c:pt idx="301">
                  <c:v>2.1454308543282492</c:v>
                </c:pt>
                <c:pt idx="302">
                  <c:v>2.3201726831997869</c:v>
                </c:pt>
                <c:pt idx="303">
                  <c:v>2.6178989838477387</c:v>
                </c:pt>
                <c:pt idx="304">
                  <c:v>2.685429760988832</c:v>
                </c:pt>
                <c:pt idx="305">
                  <c:v>2.4752494078330036</c:v>
                </c:pt>
                <c:pt idx="306">
                  <c:v>2.8066146862567884</c:v>
                </c:pt>
                <c:pt idx="307">
                  <c:v>2.7426473713321409</c:v>
                </c:pt>
                <c:pt idx="308">
                  <c:v>2.2910449882275428</c:v>
                </c:pt>
                <c:pt idx="309">
                  <c:v>2.2150117714747135</c:v>
                </c:pt>
                <c:pt idx="310">
                  <c:v>2.7234341832355704</c:v>
                </c:pt>
                <c:pt idx="311">
                  <c:v>3.1968464976688562</c:v>
                </c:pt>
                <c:pt idx="312">
                  <c:v>3.4165607449049755</c:v>
                </c:pt>
                <c:pt idx="313">
                  <c:v>4.1415094845264822</c:v>
                </c:pt>
                <c:pt idx="314">
                  <c:v>2.7157798294506472</c:v>
                </c:pt>
                <c:pt idx="315">
                  <c:v>2.6238701567644842</c:v>
                </c:pt>
                <c:pt idx="316">
                  <c:v>1.4902739245872447</c:v>
                </c:pt>
                <c:pt idx="317">
                  <c:v>1.4853438451004695</c:v>
                </c:pt>
                <c:pt idx="318">
                  <c:v>1.8070669776481287</c:v>
                </c:pt>
                <c:pt idx="319">
                  <c:v>1.6252888111252992</c:v>
                </c:pt>
                <c:pt idx="320">
                  <c:v>1.5963956092432157</c:v>
                </c:pt>
                <c:pt idx="321">
                  <c:v>1.6418740420110198</c:v>
                </c:pt>
                <c:pt idx="322">
                  <c:v>1.3272401884328757</c:v>
                </c:pt>
                <c:pt idx="323">
                  <c:v>0.86511524851386934</c:v>
                </c:pt>
                <c:pt idx="324">
                  <c:v>1.3219097932468924</c:v>
                </c:pt>
                <c:pt idx="325">
                  <c:v>1.6609161586055907</c:v>
                </c:pt>
                <c:pt idx="326">
                  <c:v>2.1111110391136592</c:v>
                </c:pt>
                <c:pt idx="327">
                  <c:v>1.6376948659865427</c:v>
                </c:pt>
                <c:pt idx="328">
                  <c:v>1.7869760498225826</c:v>
                </c:pt>
                <c:pt idx="329">
                  <c:v>2.1399453655846434</c:v>
                </c:pt>
                <c:pt idx="330">
                  <c:v>2.1165308215283845</c:v>
                </c:pt>
                <c:pt idx="331">
                  <c:v>2.129316897035193</c:v>
                </c:pt>
                <c:pt idx="332">
                  <c:v>2.380542933486046</c:v>
                </c:pt>
                <c:pt idx="333">
                  <c:v>2.4152491094131139</c:v>
                </c:pt>
                <c:pt idx="334">
                  <c:v>2.392091552735006</c:v>
                </c:pt>
                <c:pt idx="335">
                  <c:v>2.6018179117839408</c:v>
                </c:pt>
                <c:pt idx="336">
                  <c:v>2.6826623823243771</c:v>
                </c:pt>
                <c:pt idx="337">
                  <c:v>2.6303863944730281</c:v>
                </c:pt>
                <c:pt idx="338">
                  <c:v>2.8858145408951228</c:v>
                </c:pt>
                <c:pt idx="339">
                  <c:v>2.7800166123987364</c:v>
                </c:pt>
                <c:pt idx="340">
                  <c:v>2.6684842782854123</c:v>
                </c:pt>
                <c:pt idx="341">
                  <c:v>3.0752653840015904</c:v>
                </c:pt>
                <c:pt idx="342">
                  <c:v>3.0393654588896215</c:v>
                </c:pt>
                <c:pt idx="343">
                  <c:v>2.5948452799361594</c:v>
                </c:pt>
                <c:pt idx="344">
                  <c:v>2.3981751427264446</c:v>
                </c:pt>
                <c:pt idx="345">
                  <c:v>3.3635371014878137</c:v>
                </c:pt>
                <c:pt idx="346">
                  <c:v>3.5759896164987506</c:v>
                </c:pt>
                <c:pt idx="347">
                  <c:v>3.8522363391559074</c:v>
                </c:pt>
                <c:pt idx="348">
                  <c:v>3.402348782992267</c:v>
                </c:pt>
                <c:pt idx="349">
                  <c:v>3.6346446269274439</c:v>
                </c:pt>
                <c:pt idx="350">
                  <c:v>3.8279394227736381</c:v>
                </c:pt>
                <c:pt idx="351">
                  <c:v>3.4079251798172439</c:v>
                </c:pt>
                <c:pt idx="352">
                  <c:v>4.0376573376067197</c:v>
                </c:pt>
                <c:pt idx="353">
                  <c:v>3.7759256327717252</c:v>
                </c:pt>
                <c:pt idx="354">
                  <c:v>3.4355259740989994</c:v>
                </c:pt>
                <c:pt idx="355">
                  <c:v>3.4081241615930358</c:v>
                </c:pt>
                <c:pt idx="356">
                  <c:v>2.7686654317923955</c:v>
                </c:pt>
                <c:pt idx="357">
                  <c:v>2.9450517426270331</c:v>
                </c:pt>
                <c:pt idx="358">
                  <c:v>3.0217452553160191</c:v>
                </c:pt>
                <c:pt idx="359">
                  <c:v>2.6191116410732516</c:v>
                </c:pt>
                <c:pt idx="360">
                  <c:v>2.9700716087633543</c:v>
                </c:pt>
                <c:pt idx="361">
                  <c:v>2.5693059362745592</c:v>
                </c:pt>
                <c:pt idx="362">
                  <c:v>2.8169047599250434</c:v>
                </c:pt>
                <c:pt idx="363">
                  <c:v>2.5582752589614763</c:v>
                </c:pt>
                <c:pt idx="364">
                  <c:v>2.1856155533971333</c:v>
                </c:pt>
                <c:pt idx="365">
                  <c:v>2.1086134524632465</c:v>
                </c:pt>
                <c:pt idx="366">
                  <c:v>1.3504478901672026</c:v>
                </c:pt>
                <c:pt idx="367">
                  <c:v>2.2341545255309181</c:v>
                </c:pt>
                <c:pt idx="368">
                  <c:v>2.6918603297010835</c:v>
                </c:pt>
                <c:pt idx="369">
                  <c:v>3.0084036745261953</c:v>
                </c:pt>
                <c:pt idx="370">
                  <c:v>3.1045484255165228</c:v>
                </c:pt>
                <c:pt idx="371">
                  <c:v>3.3516571025936832</c:v>
                </c:pt>
                <c:pt idx="372">
                  <c:v>3.3415417181562956</c:v>
                </c:pt>
                <c:pt idx="373">
                  <c:v>2.9616918458762629</c:v>
                </c:pt>
                <c:pt idx="374">
                  <c:v>2.5597185738220993</c:v>
                </c:pt>
                <c:pt idx="375">
                  <c:v>2.7419519218310038</c:v>
                </c:pt>
                <c:pt idx="376">
                  <c:v>2.6985885662919662</c:v>
                </c:pt>
                <c:pt idx="377">
                  <c:v>2.5876354185113266</c:v>
                </c:pt>
                <c:pt idx="378">
                  <c:v>2.0173340173634338</c:v>
                </c:pt>
                <c:pt idx="379">
                  <c:v>2.7649594939967646</c:v>
                </c:pt>
                <c:pt idx="380">
                  <c:v>2.595595610062587</c:v>
                </c:pt>
                <c:pt idx="381">
                  <c:v>1.8379234608796022</c:v>
                </c:pt>
                <c:pt idx="382">
                  <c:v>1.7557035395959719</c:v>
                </c:pt>
                <c:pt idx="383">
                  <c:v>1.6972630014558006</c:v>
                </c:pt>
                <c:pt idx="384">
                  <c:v>2.4304038829345158</c:v>
                </c:pt>
                <c:pt idx="385">
                  <c:v>2.8719504478258684</c:v>
                </c:pt>
                <c:pt idx="386">
                  <c:v>2.9440068807062598</c:v>
                </c:pt>
                <c:pt idx="387">
                  <c:v>2.1908334902197533</c:v>
                </c:pt>
                <c:pt idx="388">
                  <c:v>2.7903623207933226</c:v>
                </c:pt>
                <c:pt idx="389">
                  <c:v>2.7058307154818877</c:v>
                </c:pt>
                <c:pt idx="390">
                  <c:v>3.3545863084760446</c:v>
                </c:pt>
                <c:pt idx="391">
                  <c:v>2.2573190071538853</c:v>
                </c:pt>
                <c:pt idx="392">
                  <c:v>2.2015546438067735</c:v>
                </c:pt>
                <c:pt idx="393">
                  <c:v>3.0538700752928558</c:v>
                </c:pt>
                <c:pt idx="394">
                  <c:v>2.6336348927306972</c:v>
                </c:pt>
                <c:pt idx="395">
                  <c:v>2.0169974509185256</c:v>
                </c:pt>
                <c:pt idx="396">
                  <c:v>2.3597020496947803</c:v>
                </c:pt>
                <c:pt idx="397">
                  <c:v>2.3035244768750518</c:v>
                </c:pt>
                <c:pt idx="398">
                  <c:v>2.431250573368275</c:v>
                </c:pt>
                <c:pt idx="399">
                  <c:v>2.5332078551536403</c:v>
                </c:pt>
                <c:pt idx="400">
                  <c:v>3.448976790773759</c:v>
                </c:pt>
                <c:pt idx="401">
                  <c:v>2.2643580237332057</c:v>
                </c:pt>
                <c:pt idx="402">
                  <c:v>1.8879894791260949</c:v>
                </c:pt>
                <c:pt idx="403">
                  <c:v>2.1336656803628378</c:v>
                </c:pt>
                <c:pt idx="404">
                  <c:v>1.8427553144942195</c:v>
                </c:pt>
                <c:pt idx="405">
                  <c:v>2.0543362460274248</c:v>
                </c:pt>
                <c:pt idx="406">
                  <c:v>2.2083217798374655</c:v>
                </c:pt>
                <c:pt idx="407">
                  <c:v>2.4054333763724647</c:v>
                </c:pt>
                <c:pt idx="408">
                  <c:v>1.5256421878458637</c:v>
                </c:pt>
                <c:pt idx="409">
                  <c:v>2.2697922097502041</c:v>
                </c:pt>
                <c:pt idx="410">
                  <c:v>2.7157281938186708</c:v>
                </c:pt>
                <c:pt idx="411">
                  <c:v>2.9564737824318668</c:v>
                </c:pt>
                <c:pt idx="412">
                  <c:v>2.8008056263288723</c:v>
                </c:pt>
                <c:pt idx="413">
                  <c:v>2.1386873743340784</c:v>
                </c:pt>
                <c:pt idx="414">
                  <c:v>2.0745999148325605</c:v>
                </c:pt>
                <c:pt idx="415">
                  <c:v>2.1650298376117822</c:v>
                </c:pt>
                <c:pt idx="416">
                  <c:v>2.4806334029059771</c:v>
                </c:pt>
                <c:pt idx="417">
                  <c:v>2.4094829182455904</c:v>
                </c:pt>
                <c:pt idx="418">
                  <c:v>2.2747360368036684</c:v>
                </c:pt>
                <c:pt idx="419">
                  <c:v>2.3223155026680837</c:v>
                </c:pt>
                <c:pt idx="420">
                  <c:v>1.4289113786951488</c:v>
                </c:pt>
                <c:pt idx="421">
                  <c:v>1.9061782590500562</c:v>
                </c:pt>
                <c:pt idx="422">
                  <c:v>2.452407718729904</c:v>
                </c:pt>
                <c:pt idx="423">
                  <c:v>2.6765424943082259</c:v>
                </c:pt>
                <c:pt idx="424">
                  <c:v>2.3299255398014362</c:v>
                </c:pt>
                <c:pt idx="425">
                  <c:v>2.6650038489624528</c:v>
                </c:pt>
                <c:pt idx="426">
                  <c:v>3.0831428794827911</c:v>
                </c:pt>
                <c:pt idx="427">
                  <c:v>2.6913209901826893</c:v>
                </c:pt>
                <c:pt idx="428">
                  <c:v>2.5257011639761395</c:v>
                </c:pt>
                <c:pt idx="429">
                  <c:v>1.4303661999748263</c:v>
                </c:pt>
                <c:pt idx="430">
                  <c:v>1.9523255788226259</c:v>
                </c:pt>
                <c:pt idx="431">
                  <c:v>1.893430126514243</c:v>
                </c:pt>
                <c:pt idx="432">
                  <c:v>3.2867187057930156</c:v>
                </c:pt>
                <c:pt idx="433">
                  <c:v>3.224454990532994</c:v>
                </c:pt>
                <c:pt idx="434">
                  <c:v>3.3969324326539532</c:v>
                </c:pt>
                <c:pt idx="435">
                  <c:v>3.089932620861358</c:v>
                </c:pt>
                <c:pt idx="436">
                  <c:v>3.8620018676831065</c:v>
                </c:pt>
                <c:pt idx="437">
                  <c:v>3.4065136679444064</c:v>
                </c:pt>
                <c:pt idx="438">
                  <c:v>3.1102957493944947</c:v>
                </c:pt>
                <c:pt idx="439">
                  <c:v>2.8812688922119403</c:v>
                </c:pt>
                <c:pt idx="440">
                  <c:v>2.7563745442693151</c:v>
                </c:pt>
                <c:pt idx="441">
                  <c:v>1.4088235975969838</c:v>
                </c:pt>
                <c:pt idx="442">
                  <c:v>2.1441664116299872</c:v>
                </c:pt>
                <c:pt idx="443">
                  <c:v>3.2047438495266487</c:v>
                </c:pt>
                <c:pt idx="444">
                  <c:v>3.9761888275010104</c:v>
                </c:pt>
                <c:pt idx="445">
                  <c:v>3.0756444909103089</c:v>
                </c:pt>
                <c:pt idx="446">
                  <c:v>3.4416892375758854</c:v>
                </c:pt>
                <c:pt idx="447">
                  <c:v>3.3409379399480779</c:v>
                </c:pt>
                <c:pt idx="448">
                  <c:v>3.2306977730937194</c:v>
                </c:pt>
                <c:pt idx="449">
                  <c:v>3.5787756575941962</c:v>
                </c:pt>
                <c:pt idx="450">
                  <c:v>4.0752432407102379</c:v>
                </c:pt>
                <c:pt idx="451">
                  <c:v>3.5424192219292658</c:v>
                </c:pt>
                <c:pt idx="452">
                  <c:v>2.7019986787999142</c:v>
                </c:pt>
                <c:pt idx="453">
                  <c:v>2.1062035928130731</c:v>
                </c:pt>
                <c:pt idx="454">
                  <c:v>2.543701877625212</c:v>
                </c:pt>
                <c:pt idx="455">
                  <c:v>3.6980183476646795</c:v>
                </c:pt>
                <c:pt idx="456">
                  <c:v>3.3303900394787163</c:v>
                </c:pt>
                <c:pt idx="457">
                  <c:v>3.4314165694156449</c:v>
                </c:pt>
                <c:pt idx="458">
                  <c:v>3.9543591592873537</c:v>
                </c:pt>
                <c:pt idx="459">
                  <c:v>3.2711579859328923</c:v>
                </c:pt>
                <c:pt idx="460">
                  <c:v>3.4256779105486101</c:v>
                </c:pt>
                <c:pt idx="461">
                  <c:v>2.1309149370324287</c:v>
                </c:pt>
                <c:pt idx="462">
                  <c:v>3.1425800674178728</c:v>
                </c:pt>
                <c:pt idx="463">
                  <c:v>3.0747982601937798</c:v>
                </c:pt>
                <c:pt idx="464">
                  <c:v>3.1330095101806048</c:v>
                </c:pt>
                <c:pt idx="465">
                  <c:v>3.9109547260373576</c:v>
                </c:pt>
                <c:pt idx="466">
                  <c:v>3.8334179666712029</c:v>
                </c:pt>
                <c:pt idx="467">
                  <c:v>4.5208844562302435</c:v>
                </c:pt>
                <c:pt idx="468">
                  <c:v>4.8008167388610019</c:v>
                </c:pt>
                <c:pt idx="469">
                  <c:v>2.8363325255430012</c:v>
                </c:pt>
                <c:pt idx="470">
                  <c:v>2.3414598014279089</c:v>
                </c:pt>
                <c:pt idx="471">
                  <c:v>3.5511430720519339</c:v>
                </c:pt>
                <c:pt idx="472">
                  <c:v>3.3424218812306092</c:v>
                </c:pt>
                <c:pt idx="473">
                  <c:v>3.2412883347322796</c:v>
                </c:pt>
                <c:pt idx="474">
                  <c:v>3.4368105360024321</c:v>
                </c:pt>
                <c:pt idx="475">
                  <c:v>3.7076184997182295</c:v>
                </c:pt>
                <c:pt idx="476">
                  <c:v>3.8026923496326948</c:v>
                </c:pt>
                <c:pt idx="477">
                  <c:v>3.4340138928037316</c:v>
                </c:pt>
                <c:pt idx="478">
                  <c:v>3.7747931866213902</c:v>
                </c:pt>
                <c:pt idx="479">
                  <c:v>3.5419095051745111</c:v>
                </c:pt>
                <c:pt idx="480">
                  <c:v>3.2995486617030441</c:v>
                </c:pt>
                <c:pt idx="481">
                  <c:v>3.4182305209441526</c:v>
                </c:pt>
                <c:pt idx="482">
                  <c:v>4.0017135135075348</c:v>
                </c:pt>
                <c:pt idx="483">
                  <c:v>3.3883414828241643</c:v>
                </c:pt>
                <c:pt idx="484">
                  <c:v>3.6455982344425402</c:v>
                </c:pt>
                <c:pt idx="485">
                  <c:v>4.357004469363865</c:v>
                </c:pt>
                <c:pt idx="486">
                  <c:v>4.4715812101255352</c:v>
                </c:pt>
                <c:pt idx="487">
                  <c:v>3.5095079726962748</c:v>
                </c:pt>
                <c:pt idx="488">
                  <c:v>3.0298085032546354</c:v>
                </c:pt>
                <c:pt idx="489">
                  <c:v>2.913979657984048</c:v>
                </c:pt>
                <c:pt idx="490">
                  <c:v>3.5747496008577562</c:v>
                </c:pt>
                <c:pt idx="491">
                  <c:v>2.8449904851758743</c:v>
                </c:pt>
                <c:pt idx="492">
                  <c:v>2.9060274939782746</c:v>
                </c:pt>
                <c:pt idx="493">
                  <c:v>2.9904815743679212</c:v>
                </c:pt>
                <c:pt idx="494">
                  <c:v>2.775215035849218</c:v>
                </c:pt>
                <c:pt idx="495">
                  <c:v>1.8024504794718377</c:v>
                </c:pt>
                <c:pt idx="496">
                  <c:v>2.5153468166338819</c:v>
                </c:pt>
                <c:pt idx="497">
                  <c:v>2.9686711504114771</c:v>
                </c:pt>
                <c:pt idx="498">
                  <c:v>3.3642563063986506</c:v>
                </c:pt>
                <c:pt idx="499">
                  <c:v>3.3376080503176944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AB-42A4-A8DD-5D332046C7D1}"/>
            </c:ext>
          </c:extLst>
        </c:ser>
        <c:ser>
          <c:idx val="2"/>
          <c:order val="2"/>
          <c:tx>
            <c:strRef>
              <c:f>Causal!$R$30</c:f>
              <c:strCache>
                <c:ptCount val="1"/>
                <c:pt idx="0">
                  <c:v>0.800848191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Causal!$A$31:$A$530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Causal!$M$32:$M$530</c:f>
              <c:numCache>
                <c:formatCode>General</c:formatCode>
                <c:ptCount val="4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11.880349682733829</c:v>
                </c:pt>
                <c:pt idx="20">
                  <c:v>11.940794559551813</c:v>
                </c:pt>
                <c:pt idx="21">
                  <c:v>11.989918354729099</c:v>
                </c:pt>
                <c:pt idx="22">
                  <c:v>11.90075546614851</c:v>
                </c:pt>
                <c:pt idx="23">
                  <c:v>11.688493742432854</c:v>
                </c:pt>
                <c:pt idx="24">
                  <c:v>11.416523125227096</c:v>
                </c:pt>
                <c:pt idx="25">
                  <c:v>11.424177803548401</c:v>
                </c:pt>
                <c:pt idx="26">
                  <c:v>11.521052740181565</c:v>
                </c:pt>
                <c:pt idx="27">
                  <c:v>11.530729931898327</c:v>
                </c:pt>
                <c:pt idx="28">
                  <c:v>11.555327757457231</c:v>
                </c:pt>
                <c:pt idx="29">
                  <c:v>11.748286759562696</c:v>
                </c:pt>
                <c:pt idx="30">
                  <c:v>12.019261042636009</c:v>
                </c:pt>
                <c:pt idx="31">
                  <c:v>12.378344675400966</c:v>
                </c:pt>
                <c:pt idx="32">
                  <c:v>12.6137216715814</c:v>
                </c:pt>
                <c:pt idx="33">
                  <c:v>12.689590898965893</c:v>
                </c:pt>
                <c:pt idx="34">
                  <c:v>12.496811538508137</c:v>
                </c:pt>
                <c:pt idx="35">
                  <c:v>12.269158855512503</c:v>
                </c:pt>
                <c:pt idx="36">
                  <c:v>12.019967930441323</c:v>
                </c:pt>
                <c:pt idx="37">
                  <c:v>11.704536775450347</c:v>
                </c:pt>
                <c:pt idx="38">
                  <c:v>11.489195645919839</c:v>
                </c:pt>
                <c:pt idx="39">
                  <c:v>11.296756839668044</c:v>
                </c:pt>
                <c:pt idx="40">
                  <c:v>10.940949870879802</c:v>
                </c:pt>
                <c:pt idx="41">
                  <c:v>10.552722276258397</c:v>
                </c:pt>
                <c:pt idx="42">
                  <c:v>10.267149644041146</c:v>
                </c:pt>
                <c:pt idx="43">
                  <c:v>10.129938699445148</c:v>
                </c:pt>
                <c:pt idx="44">
                  <c:v>10.091806733697052</c:v>
                </c:pt>
                <c:pt idx="45">
                  <c:v>10.013663941162296</c:v>
                </c:pt>
                <c:pt idx="46">
                  <c:v>9.906043494315993</c:v>
                </c:pt>
                <c:pt idx="47">
                  <c:v>10.096251106121899</c:v>
                </c:pt>
                <c:pt idx="48">
                  <c:v>10.40406476904232</c:v>
                </c:pt>
                <c:pt idx="49">
                  <c:v>10.770882207659591</c:v>
                </c:pt>
                <c:pt idx="50">
                  <c:v>11.240154293268246</c:v>
                </c:pt>
                <c:pt idx="51">
                  <c:v>11.678224838370518</c:v>
                </c:pt>
                <c:pt idx="52">
                  <c:v>12.056569115604633</c:v>
                </c:pt>
                <c:pt idx="53">
                  <c:v>12.466629327627722</c:v>
                </c:pt>
                <c:pt idx="54">
                  <c:v>12.616192853464728</c:v>
                </c:pt>
                <c:pt idx="55">
                  <c:v>12.560531053789211</c:v>
                </c:pt>
                <c:pt idx="56">
                  <c:v>12.296556344822376</c:v>
                </c:pt>
                <c:pt idx="57">
                  <c:v>11.955763110754749</c:v>
                </c:pt>
                <c:pt idx="58">
                  <c:v>11.624079961319906</c:v>
                </c:pt>
                <c:pt idx="59">
                  <c:v>11.114759351397039</c:v>
                </c:pt>
                <c:pt idx="60">
                  <c:v>10.565214207033298</c:v>
                </c:pt>
                <c:pt idx="61">
                  <c:v>9.9731802112478487</c:v>
                </c:pt>
                <c:pt idx="62">
                  <c:v>9.541639752125306</c:v>
                </c:pt>
                <c:pt idx="63">
                  <c:v>9.1640450236645545</c:v>
                </c:pt>
                <c:pt idx="64">
                  <c:v>8.9308580031059055</c:v>
                </c:pt>
                <c:pt idx="65">
                  <c:v>8.8945432510764757</c:v>
                </c:pt>
                <c:pt idx="66">
                  <c:v>8.9748659881029553</c:v>
                </c:pt>
                <c:pt idx="67">
                  <c:v>9.2836639992137044</c:v>
                </c:pt>
                <c:pt idx="68">
                  <c:v>9.8048123707440791</c:v>
                </c:pt>
                <c:pt idx="69">
                  <c:v>10.29551509451508</c:v>
                </c:pt>
                <c:pt idx="70">
                  <c:v>10.841378019012669</c:v>
                </c:pt>
                <c:pt idx="71">
                  <c:v>11.342051909073938</c:v>
                </c:pt>
                <c:pt idx="72">
                  <c:v>11.65574141437294</c:v>
                </c:pt>
                <c:pt idx="73">
                  <c:v>11.741677271060626</c:v>
                </c:pt>
                <c:pt idx="74">
                  <c:v>11.697841246441195</c:v>
                </c:pt>
                <c:pt idx="75">
                  <c:v>11.484343009777186</c:v>
                </c:pt>
                <c:pt idx="76">
                  <c:v>11.161398537083604</c:v>
                </c:pt>
                <c:pt idx="77">
                  <c:v>10.724433488952769</c:v>
                </c:pt>
                <c:pt idx="78">
                  <c:v>10.511047496053163</c:v>
                </c:pt>
                <c:pt idx="79">
                  <c:v>10.766419056262245</c:v>
                </c:pt>
                <c:pt idx="80">
                  <c:v>11.363684166188856</c:v>
                </c:pt>
                <c:pt idx="81">
                  <c:v>12.045061892221481</c:v>
                </c:pt>
                <c:pt idx="82">
                  <c:v>12.569376887789133</c:v>
                </c:pt>
                <c:pt idx="83">
                  <c:v>12.937096317475007</c:v>
                </c:pt>
                <c:pt idx="84">
                  <c:v>13.387777920483597</c:v>
                </c:pt>
                <c:pt idx="85">
                  <c:v>13.704416784187606</c:v>
                </c:pt>
                <c:pt idx="86">
                  <c:v>13.576137517258667</c:v>
                </c:pt>
                <c:pt idx="87">
                  <c:v>13.225442903156923</c:v>
                </c:pt>
                <c:pt idx="88">
                  <c:v>12.764169603667952</c:v>
                </c:pt>
                <c:pt idx="89">
                  <c:v>12.112191340389197</c:v>
                </c:pt>
                <c:pt idx="90">
                  <c:v>11.481504036223077</c:v>
                </c:pt>
                <c:pt idx="91">
                  <c:v>10.948154421603453</c:v>
                </c:pt>
                <c:pt idx="92">
                  <c:v>10.70342560148308</c:v>
                </c:pt>
                <c:pt idx="93">
                  <c:v>10.763805129939147</c:v>
                </c:pt>
                <c:pt idx="94">
                  <c:v>11.124948658998957</c:v>
                </c:pt>
                <c:pt idx="95">
                  <c:v>11.730201045913056</c:v>
                </c:pt>
                <c:pt idx="96">
                  <c:v>12.033340587413512</c:v>
                </c:pt>
                <c:pt idx="97">
                  <c:v>12.153992690466355</c:v>
                </c:pt>
                <c:pt idx="98">
                  <c:v>12.029166945667379</c:v>
                </c:pt>
                <c:pt idx="99">
                  <c:v>11.748554860083823</c:v>
                </c:pt>
                <c:pt idx="100">
                  <c:v>11.368513192949788</c:v>
                </c:pt>
                <c:pt idx="101">
                  <c:v>11.097083799777822</c:v>
                </c:pt>
                <c:pt idx="102">
                  <c:v>11.113951686313531</c:v>
                </c:pt>
                <c:pt idx="103">
                  <c:v>11.329858986605354</c:v>
                </c:pt>
                <c:pt idx="104">
                  <c:v>11.539231782496074</c:v>
                </c:pt>
                <c:pt idx="105">
                  <c:v>11.713210170001679</c:v>
                </c:pt>
                <c:pt idx="106">
                  <c:v>11.877742234669324</c:v>
                </c:pt>
                <c:pt idx="107">
                  <c:v>12.051624400899531</c:v>
                </c:pt>
                <c:pt idx="108">
                  <c:v>12.173848677607371</c:v>
                </c:pt>
                <c:pt idx="109">
                  <c:v>11.917811875723618</c:v>
                </c:pt>
                <c:pt idx="110">
                  <c:v>11.484373656281159</c:v>
                </c:pt>
                <c:pt idx="111">
                  <c:v>11.131376795074729</c:v>
                </c:pt>
                <c:pt idx="112">
                  <c:v>10.964028451848892</c:v>
                </c:pt>
                <c:pt idx="113">
                  <c:v>10.856632172283222</c:v>
                </c:pt>
                <c:pt idx="114">
                  <c:v>10.704155052628479</c:v>
                </c:pt>
                <c:pt idx="115">
                  <c:v>10.577895190701801</c:v>
                </c:pt>
                <c:pt idx="116">
                  <c:v>10.425833461932321</c:v>
                </c:pt>
                <c:pt idx="117">
                  <c:v>10.577692685093265</c:v>
                </c:pt>
                <c:pt idx="118">
                  <c:v>10.806562528844056</c:v>
                </c:pt>
                <c:pt idx="119">
                  <c:v>11.010608679924022</c:v>
                </c:pt>
                <c:pt idx="120">
                  <c:v>11.086944788802109</c:v>
                </c:pt>
                <c:pt idx="121">
                  <c:v>11.132166024584</c:v>
                </c:pt>
                <c:pt idx="122">
                  <c:v>11.136509102401925</c:v>
                </c:pt>
                <c:pt idx="123">
                  <c:v>11.238401189237244</c:v>
                </c:pt>
                <c:pt idx="124">
                  <c:v>11.422071939857597</c:v>
                </c:pt>
                <c:pt idx="125">
                  <c:v>11.591485905339535</c:v>
                </c:pt>
                <c:pt idx="126">
                  <c:v>11.674852899571244</c:v>
                </c:pt>
                <c:pt idx="127">
                  <c:v>11.532421088615274</c:v>
                </c:pt>
                <c:pt idx="128">
                  <c:v>11.346684203589213</c:v>
                </c:pt>
                <c:pt idx="129">
                  <c:v>11.11164743866958</c:v>
                </c:pt>
                <c:pt idx="130">
                  <c:v>10.938854875022871</c:v>
                </c:pt>
                <c:pt idx="131">
                  <c:v>10.958039725887309</c:v>
                </c:pt>
                <c:pt idx="132">
                  <c:v>10.948806454772607</c:v>
                </c:pt>
                <c:pt idx="133">
                  <c:v>10.731384812293436</c:v>
                </c:pt>
                <c:pt idx="134">
                  <c:v>10.417753474840604</c:v>
                </c:pt>
                <c:pt idx="135">
                  <c:v>10.116109388111873</c:v>
                </c:pt>
                <c:pt idx="136">
                  <c:v>9.9634960562278003</c:v>
                </c:pt>
                <c:pt idx="137">
                  <c:v>9.9513373859334404</c:v>
                </c:pt>
                <c:pt idx="138">
                  <c:v>9.9008795620726264</c:v>
                </c:pt>
                <c:pt idx="139">
                  <c:v>9.923443572461732</c:v>
                </c:pt>
                <c:pt idx="140">
                  <c:v>9.7610186647318766</c:v>
                </c:pt>
                <c:pt idx="141">
                  <c:v>9.5163853751654077</c:v>
                </c:pt>
                <c:pt idx="142">
                  <c:v>9.2172885596504237</c:v>
                </c:pt>
                <c:pt idx="143">
                  <c:v>8.9574051090069613</c:v>
                </c:pt>
                <c:pt idx="144">
                  <c:v>8.6357038889757547</c:v>
                </c:pt>
                <c:pt idx="145">
                  <c:v>8.2124203785246195</c:v>
                </c:pt>
                <c:pt idx="146">
                  <c:v>7.6788843041742751</c:v>
                </c:pt>
                <c:pt idx="147">
                  <c:v>7.0687648892526438</c:v>
                </c:pt>
                <c:pt idx="148">
                  <c:v>6.3034453539898774</c:v>
                </c:pt>
                <c:pt idx="149">
                  <c:v>5.5806251596328655</c:v>
                </c:pt>
                <c:pt idx="150">
                  <c:v>5.1065998784341549</c:v>
                </c:pt>
                <c:pt idx="151">
                  <c:v>4.7419272008433753</c:v>
                </c:pt>
                <c:pt idx="152">
                  <c:v>4.5390949352341181</c:v>
                </c:pt>
                <c:pt idx="153">
                  <c:v>4.6979512572592412</c:v>
                </c:pt>
                <c:pt idx="154">
                  <c:v>5.1022712699679902</c:v>
                </c:pt>
                <c:pt idx="155">
                  <c:v>5.8050961150338001</c:v>
                </c:pt>
                <c:pt idx="156">
                  <c:v>6.6347794201602071</c:v>
                </c:pt>
                <c:pt idx="157">
                  <c:v>7.4372998247367601</c:v>
                </c:pt>
                <c:pt idx="158">
                  <c:v>8.0747169466901738</c:v>
                </c:pt>
                <c:pt idx="159">
                  <c:v>8.4960321018368781</c:v>
                </c:pt>
                <c:pt idx="160">
                  <c:v>8.7117188357784308</c:v>
                </c:pt>
                <c:pt idx="161">
                  <c:v>8.7447581478122629</c:v>
                </c:pt>
                <c:pt idx="162">
                  <c:v>8.6883981909428289</c:v>
                </c:pt>
                <c:pt idx="163">
                  <c:v>8.5068397628742378</c:v>
                </c:pt>
                <c:pt idx="164">
                  <c:v>8.2066719499155401</c:v>
                </c:pt>
                <c:pt idx="165">
                  <c:v>7.7567944203964272</c:v>
                </c:pt>
                <c:pt idx="166">
                  <c:v>7.101296294746609</c:v>
                </c:pt>
                <c:pt idx="167">
                  <c:v>6.3296689366018333</c:v>
                </c:pt>
                <c:pt idx="168">
                  <c:v>5.5412874969760759</c:v>
                </c:pt>
                <c:pt idx="169">
                  <c:v>4.9406462805524107</c:v>
                </c:pt>
                <c:pt idx="170">
                  <c:v>4.6139576272022023</c:v>
                </c:pt>
                <c:pt idx="171">
                  <c:v>4.7507185929766838</c:v>
                </c:pt>
                <c:pt idx="172">
                  <c:v>5.1241090798727118</c:v>
                </c:pt>
                <c:pt idx="173">
                  <c:v>5.6917394764067595</c:v>
                </c:pt>
                <c:pt idx="174">
                  <c:v>6.1641352877360962</c:v>
                </c:pt>
                <c:pt idx="175">
                  <c:v>6.4507658539064785</c:v>
                </c:pt>
                <c:pt idx="176">
                  <c:v>6.7452456640271645</c:v>
                </c:pt>
                <c:pt idx="177">
                  <c:v>6.9016881923155848</c:v>
                </c:pt>
                <c:pt idx="178">
                  <c:v>7.0432538667658111</c:v>
                </c:pt>
                <c:pt idx="179">
                  <c:v>7.3403852197347152</c:v>
                </c:pt>
                <c:pt idx="180">
                  <c:v>7.5960751221867673</c:v>
                </c:pt>
                <c:pt idx="181">
                  <c:v>7.8879550681253567</c:v>
                </c:pt>
                <c:pt idx="182">
                  <c:v>8.432613272505959</c:v>
                </c:pt>
                <c:pt idx="183">
                  <c:v>8.9145167467630273</c:v>
                </c:pt>
                <c:pt idx="184">
                  <c:v>9.2118853317616534</c:v>
                </c:pt>
                <c:pt idx="185">
                  <c:v>9.5151776082295516</c:v>
                </c:pt>
                <c:pt idx="186">
                  <c:v>9.5459501693414133</c:v>
                </c:pt>
                <c:pt idx="187">
                  <c:v>9.421761901183082</c:v>
                </c:pt>
                <c:pt idx="188">
                  <c:v>8.9687114346735441</c:v>
                </c:pt>
                <c:pt idx="189">
                  <c:v>8.3567641088657822</c:v>
                </c:pt>
                <c:pt idx="190">
                  <c:v>7.7225010176086197</c:v>
                </c:pt>
                <c:pt idx="191">
                  <c:v>7.0038597033559915</c:v>
                </c:pt>
                <c:pt idx="192">
                  <c:v>6.378782146375344</c:v>
                </c:pt>
                <c:pt idx="193">
                  <c:v>5.9011030877402275</c:v>
                </c:pt>
                <c:pt idx="194">
                  <c:v>5.4708053727701103</c:v>
                </c:pt>
                <c:pt idx="195">
                  <c:v>5.1275202291132933</c:v>
                </c:pt>
                <c:pt idx="196">
                  <c:v>4.9397020581127915</c:v>
                </c:pt>
                <c:pt idx="197">
                  <c:v>4.6263758429011919</c:v>
                </c:pt>
                <c:pt idx="198">
                  <c:v>4.4753961423691635</c:v>
                </c:pt>
                <c:pt idx="199">
                  <c:v>4.4465180833888116</c:v>
                </c:pt>
                <c:pt idx="200">
                  <c:v>4.5165061465203049</c:v>
                </c:pt>
                <c:pt idx="201">
                  <c:v>4.6003682413467155</c:v>
                </c:pt>
                <c:pt idx="202">
                  <c:v>4.8309890618289115</c:v>
                </c:pt>
                <c:pt idx="203">
                  <c:v>5.0861797733496656</c:v>
                </c:pt>
                <c:pt idx="204">
                  <c:v>5.4528284303935459</c:v>
                </c:pt>
                <c:pt idx="205">
                  <c:v>5.9752065855436607</c:v>
                </c:pt>
                <c:pt idx="206">
                  <c:v>6.5271051656342385</c:v>
                </c:pt>
                <c:pt idx="207">
                  <c:v>7.2024967651737146</c:v>
                </c:pt>
                <c:pt idx="208">
                  <c:v>7.8227939258058097</c:v>
                </c:pt>
                <c:pt idx="209">
                  <c:v>8.2630587308906769</c:v>
                </c:pt>
                <c:pt idx="210">
                  <c:v>8.490858884493143</c:v>
                </c:pt>
                <c:pt idx="211">
                  <c:v>8.4862297271736171</c:v>
                </c:pt>
                <c:pt idx="212">
                  <c:v>8.285130831188674</c:v>
                </c:pt>
                <c:pt idx="213">
                  <c:v>7.784261166147914</c:v>
                </c:pt>
                <c:pt idx="214">
                  <c:v>7.2751644995036706</c:v>
                </c:pt>
                <c:pt idx="215">
                  <c:v>6.799156377553369</c:v>
                </c:pt>
                <c:pt idx="216">
                  <c:v>6.4016709685478395</c:v>
                </c:pt>
                <c:pt idx="217">
                  <c:v>6.2216688695032296</c:v>
                </c:pt>
                <c:pt idx="218">
                  <c:v>6.1631536487350242</c:v>
                </c:pt>
                <c:pt idx="219">
                  <c:v>6.340481434990167</c:v>
                </c:pt>
                <c:pt idx="220">
                  <c:v>6.5768469202489115</c:v>
                </c:pt>
                <c:pt idx="221">
                  <c:v>6.8566545269796517</c:v>
                </c:pt>
                <c:pt idx="222">
                  <c:v>7.1104757205580773</c:v>
                </c:pt>
                <c:pt idx="223">
                  <c:v>7.175565383891767</c:v>
                </c:pt>
                <c:pt idx="224">
                  <c:v>7.1430489520700808</c:v>
                </c:pt>
                <c:pt idx="225">
                  <c:v>7.1985929710300525</c:v>
                </c:pt>
                <c:pt idx="226">
                  <c:v>7.2374833393790912</c:v>
                </c:pt>
                <c:pt idx="227">
                  <c:v>7.2211502548361981</c:v>
                </c:pt>
                <c:pt idx="228">
                  <c:v>7.4147554370699167</c:v>
                </c:pt>
                <c:pt idx="229">
                  <c:v>7.9355845408942569</c:v>
                </c:pt>
                <c:pt idx="230">
                  <c:v>8.6986156691190555</c:v>
                </c:pt>
                <c:pt idx="231">
                  <c:v>9.3363401866652964</c:v>
                </c:pt>
                <c:pt idx="232">
                  <c:v>9.8131117908136218</c:v>
                </c:pt>
                <c:pt idx="233">
                  <c:v>10.143677547592699</c:v>
                </c:pt>
                <c:pt idx="234">
                  <c:v>10.2055718530859</c:v>
                </c:pt>
                <c:pt idx="235">
                  <c:v>10.03428477835387</c:v>
                </c:pt>
                <c:pt idx="236">
                  <c:v>9.8808019036963017</c:v>
                </c:pt>
                <c:pt idx="237">
                  <c:v>9.658849880457776</c:v>
                </c:pt>
                <c:pt idx="238">
                  <c:v>9.2344587793430026</c:v>
                </c:pt>
                <c:pt idx="239">
                  <c:v>8.9957797445624408</c:v>
                </c:pt>
                <c:pt idx="240">
                  <c:v>8.9238233707300445</c:v>
                </c:pt>
                <c:pt idx="241">
                  <c:v>9.0214692659285589</c:v>
                </c:pt>
                <c:pt idx="242">
                  <c:v>9.2439042111490561</c:v>
                </c:pt>
                <c:pt idx="243">
                  <c:v>9.2612498537311225</c:v>
                </c:pt>
                <c:pt idx="244">
                  <c:v>9.1930866740130206</c:v>
                </c:pt>
                <c:pt idx="245">
                  <c:v>9.1816099964311597</c:v>
                </c:pt>
                <c:pt idx="246">
                  <c:v>9.1178756049736922</c:v>
                </c:pt>
                <c:pt idx="247">
                  <c:v>8.9549504944442244</c:v>
                </c:pt>
                <c:pt idx="248">
                  <c:v>8.5270402590149299</c:v>
                </c:pt>
                <c:pt idx="249">
                  <c:v>8.0562306143514846</c:v>
                </c:pt>
                <c:pt idx="250">
                  <c:v>7.6665855479898743</c:v>
                </c:pt>
                <c:pt idx="251">
                  <c:v>7.3007984866685538</c:v>
                </c:pt>
                <c:pt idx="252">
                  <c:v>7.1177346602487361</c:v>
                </c:pt>
                <c:pt idx="253">
                  <c:v>6.9840038451371127</c:v>
                </c:pt>
                <c:pt idx="254">
                  <c:v>7.0505414917667721</c:v>
                </c:pt>
                <c:pt idx="255">
                  <c:v>7.4142406405887957</c:v>
                </c:pt>
                <c:pt idx="256">
                  <c:v>7.8466241144901732</c:v>
                </c:pt>
                <c:pt idx="257">
                  <c:v>8.2042107660094477</c:v>
                </c:pt>
                <c:pt idx="258">
                  <c:v>8.6517067205385469</c:v>
                </c:pt>
                <c:pt idx="259">
                  <c:v>9.1262573921199674</c:v>
                </c:pt>
                <c:pt idx="260">
                  <c:v>9.4079273650941211</c:v>
                </c:pt>
                <c:pt idx="261">
                  <c:v>9.5506399122961376</c:v>
                </c:pt>
                <c:pt idx="262">
                  <c:v>9.655657777326887</c:v>
                </c:pt>
                <c:pt idx="263">
                  <c:v>9.8375324462907621</c:v>
                </c:pt>
                <c:pt idx="264">
                  <c:v>10.231016320600514</c:v>
                </c:pt>
                <c:pt idx="265">
                  <c:v>10.69612924157869</c:v>
                </c:pt>
                <c:pt idx="266">
                  <c:v>10.860115211365004</c:v>
                </c:pt>
                <c:pt idx="267">
                  <c:v>10.991013919556245</c:v>
                </c:pt>
                <c:pt idx="268">
                  <c:v>11.095329282232383</c:v>
                </c:pt>
                <c:pt idx="269">
                  <c:v>11.098282857405566</c:v>
                </c:pt>
                <c:pt idx="270">
                  <c:v>10.970719180878501</c:v>
                </c:pt>
                <c:pt idx="271">
                  <c:v>10.834556337296158</c:v>
                </c:pt>
                <c:pt idx="272">
                  <c:v>10.755251564797268</c:v>
                </c:pt>
                <c:pt idx="273">
                  <c:v>10.822007916248225</c:v>
                </c:pt>
                <c:pt idx="274">
                  <c:v>11.050424402387145</c:v>
                </c:pt>
                <c:pt idx="275">
                  <c:v>11.332698664558457</c:v>
                </c:pt>
                <c:pt idx="276">
                  <c:v>11.55921065888943</c:v>
                </c:pt>
                <c:pt idx="277">
                  <c:v>11.830427010060113</c:v>
                </c:pt>
                <c:pt idx="278">
                  <c:v>12.129591324357024</c:v>
                </c:pt>
                <c:pt idx="279">
                  <c:v>12.251953553818614</c:v>
                </c:pt>
                <c:pt idx="280">
                  <c:v>12.277936181284034</c:v>
                </c:pt>
                <c:pt idx="281">
                  <c:v>12.267676562302348</c:v>
                </c:pt>
                <c:pt idx="282">
                  <c:v>12.103339816006836</c:v>
                </c:pt>
                <c:pt idx="283">
                  <c:v>11.827122183314755</c:v>
                </c:pt>
                <c:pt idx="284">
                  <c:v>11.812949998340255</c:v>
                </c:pt>
                <c:pt idx="285">
                  <c:v>12.001099424510311</c:v>
                </c:pt>
                <c:pt idx="286">
                  <c:v>12.279691586579141</c:v>
                </c:pt>
                <c:pt idx="287">
                  <c:v>12.581268776007226</c:v>
                </c:pt>
                <c:pt idx="288">
                  <c:v>12.826792041795493</c:v>
                </c:pt>
                <c:pt idx="289">
                  <c:v>12.987625501092742</c:v>
                </c:pt>
                <c:pt idx="290">
                  <c:v>13.011159695323947</c:v>
                </c:pt>
                <c:pt idx="291">
                  <c:v>12.972905219254688</c:v>
                </c:pt>
                <c:pt idx="292">
                  <c:v>12.977215386567881</c:v>
                </c:pt>
                <c:pt idx="293">
                  <c:v>12.951135797147854</c:v>
                </c:pt>
                <c:pt idx="294">
                  <c:v>12.842067826476118</c:v>
                </c:pt>
                <c:pt idx="295">
                  <c:v>12.56538632515991</c:v>
                </c:pt>
                <c:pt idx="296">
                  <c:v>12.065936360601178</c:v>
                </c:pt>
                <c:pt idx="297">
                  <c:v>11.540406500528629</c:v>
                </c:pt>
                <c:pt idx="298">
                  <c:v>10.98194853713809</c:v>
                </c:pt>
                <c:pt idx="299">
                  <c:v>10.596622756608141</c:v>
                </c:pt>
                <c:pt idx="300">
                  <c:v>10.404406809130625</c:v>
                </c:pt>
                <c:pt idx="301">
                  <c:v>10.406090082529694</c:v>
                </c:pt>
                <c:pt idx="302">
                  <c:v>10.638473617272938</c:v>
                </c:pt>
                <c:pt idx="303">
                  <c:v>11.080739450757118</c:v>
                </c:pt>
                <c:pt idx="304">
                  <c:v>11.592049550949634</c:v>
                </c:pt>
                <c:pt idx="305">
                  <c:v>12.133918702406385</c:v>
                </c:pt>
                <c:pt idx="306">
                  <c:v>12.685194830467058</c:v>
                </c:pt>
                <c:pt idx="307">
                  <c:v>13.099443707103791</c:v>
                </c:pt>
                <c:pt idx="308">
                  <c:v>13.34558717227597</c:v>
                </c:pt>
                <c:pt idx="309">
                  <c:v>13.545916674125262</c:v>
                </c:pt>
                <c:pt idx="310">
                  <c:v>13.838597140114066</c:v>
                </c:pt>
                <c:pt idx="311">
                  <c:v>14.273449688981446</c:v>
                </c:pt>
                <c:pt idx="312">
                  <c:v>14.973879651483458</c:v>
                </c:pt>
                <c:pt idx="313">
                  <c:v>15.516429355419985</c:v>
                </c:pt>
                <c:pt idx="314">
                  <c:v>15.87069829639017</c:v>
                </c:pt>
                <c:pt idx="315">
                  <c:v>15.756725123022813</c:v>
                </c:pt>
                <c:pt idx="316">
                  <c:v>15.252711962917301</c:v>
                </c:pt>
                <c:pt idx="317">
                  <c:v>14.54562621539251</c:v>
                </c:pt>
                <c:pt idx="318">
                  <c:v>13.668007742584399</c:v>
                </c:pt>
                <c:pt idx="319">
                  <c:v>12.743310332567232</c:v>
                </c:pt>
                <c:pt idx="320">
                  <c:v>11.842234853279347</c:v>
                </c:pt>
                <c:pt idx="321">
                  <c:v>10.977346594726306</c:v>
                </c:pt>
                <c:pt idx="322">
                  <c:v>10.075106045423972</c:v>
                </c:pt>
                <c:pt idx="323">
                  <c:v>9.2863367208978644</c:v>
                </c:pt>
                <c:pt idx="324">
                  <c:v>8.722591716451447</c:v>
                </c:pt>
                <c:pt idx="325">
                  <c:v>8.4946510819897103</c:v>
                </c:pt>
                <c:pt idx="326">
                  <c:v>8.4200919810188157</c:v>
                </c:pt>
                <c:pt idx="327">
                  <c:v>8.4988067437893697</c:v>
                </c:pt>
                <c:pt idx="328">
                  <c:v>8.7812213895705504</c:v>
                </c:pt>
                <c:pt idx="329">
                  <c:v>9.1876257686391938</c:v>
                </c:pt>
                <c:pt idx="330">
                  <c:v>9.636565479672889</c:v>
                </c:pt>
                <c:pt idx="331">
                  <c:v>10.131613932027193</c:v>
                </c:pt>
                <c:pt idx="332">
                  <c:v>10.637410499173949</c:v>
                </c:pt>
                <c:pt idx="333">
                  <c:v>11.083009352005826</c:v>
                </c:pt>
                <c:pt idx="334">
                  <c:v>11.572246849905968</c:v>
                </c:pt>
                <c:pt idx="335">
                  <c:v>12.055545142831457</c:v>
                </c:pt>
                <c:pt idx="336">
                  <c:v>12.539618579322065</c:v>
                </c:pt>
                <c:pt idx="337">
                  <c:v>13.031231032872473</c:v>
                </c:pt>
                <c:pt idx="338">
                  <c:v>13.469869292513449</c:v>
                </c:pt>
                <c:pt idx="339">
                  <c:v>13.831362512220677</c:v>
                </c:pt>
                <c:pt idx="340">
                  <c:v>14.20646851262131</c:v>
                </c:pt>
                <c:pt idx="341">
                  <c:v>14.574107727923755</c:v>
                </c:pt>
                <c:pt idx="342">
                  <c:v>14.828875481263578</c:v>
                </c:pt>
                <c:pt idx="343">
                  <c:v>14.937592956014695</c:v>
                </c:pt>
                <c:pt idx="344">
                  <c:v>15.126051124540972</c:v>
                </c:pt>
                <c:pt idx="345">
                  <c:v>15.447312702591136</c:v>
                </c:pt>
                <c:pt idx="346">
                  <c:v>15.936518426497276</c:v>
                </c:pt>
                <c:pt idx="347">
                  <c:v>16.470395100629691</c:v>
                </c:pt>
                <c:pt idx="348">
                  <c:v>17.040180162819816</c:v>
                </c:pt>
                <c:pt idx="349">
                  <c:v>17.640883572930431</c:v>
                </c:pt>
                <c:pt idx="350">
                  <c:v>18.141275479841852</c:v>
                </c:pt>
                <c:pt idx="351">
                  <c:v>18.67378020213048</c:v>
                </c:pt>
                <c:pt idx="352">
                  <c:v>19.140438956573337</c:v>
                </c:pt>
                <c:pt idx="353">
                  <c:v>19.451580120112247</c:v>
                </c:pt>
                <c:pt idx="354">
                  <c:v>19.611374512344131</c:v>
                </c:pt>
                <c:pt idx="355">
                  <c:v>19.48021344207984</c:v>
                </c:pt>
                <c:pt idx="356">
                  <c:v>19.162398717823429</c:v>
                </c:pt>
                <c:pt idx="357">
                  <c:v>18.748488707197858</c:v>
                </c:pt>
                <c:pt idx="358">
                  <c:v>18.190255196099233</c:v>
                </c:pt>
                <c:pt idx="359">
                  <c:v>17.650995298100106</c:v>
                </c:pt>
                <c:pt idx="360">
                  <c:v>17.08251209135971</c:v>
                </c:pt>
                <c:pt idx="361">
                  <c:v>16.568408379991258</c:v>
                </c:pt>
                <c:pt idx="362">
                  <c:v>16.086320819638697</c:v>
                </c:pt>
                <c:pt idx="363">
                  <c:v>15.581351780091101</c:v>
                </c:pt>
                <c:pt idx="364">
                  <c:v>15.053792758277767</c:v>
                </c:pt>
                <c:pt idx="365">
                  <c:v>14.302123599058989</c:v>
                </c:pt>
                <c:pt idx="366">
                  <c:v>13.621386289917062</c:v>
                </c:pt>
                <c:pt idx="367">
                  <c:v>13.156178311424192</c:v>
                </c:pt>
                <c:pt idx="368">
                  <c:v>13.01162785791111</c:v>
                </c:pt>
                <c:pt idx="369">
                  <c:v>13.147617002883699</c:v>
                </c:pt>
                <c:pt idx="370">
                  <c:v>13.555522554959563</c:v>
                </c:pt>
                <c:pt idx="371">
                  <c:v>14.167168568794752</c:v>
                </c:pt>
                <c:pt idx="372">
                  <c:v>14.757297170561728</c:v>
                </c:pt>
                <c:pt idx="373">
                  <c:v>15.190983558076349</c:v>
                </c:pt>
                <c:pt idx="374">
                  <c:v>15.49037259550685</c:v>
                </c:pt>
                <c:pt idx="375">
                  <c:v>15.634017324742139</c:v>
                </c:pt>
                <c:pt idx="376">
                  <c:v>15.640840300614359</c:v>
                </c:pt>
                <c:pt idx="377">
                  <c:v>15.381274210336944</c:v>
                </c:pt>
                <c:pt idx="378">
                  <c:v>15.103122851325612</c:v>
                </c:pt>
                <c:pt idx="379">
                  <c:v>14.830929724491499</c:v>
                </c:pt>
                <c:pt idx="380">
                  <c:v>14.385641378460804</c:v>
                </c:pt>
                <c:pt idx="381">
                  <c:v>13.822507424369403</c:v>
                </c:pt>
                <c:pt idx="382">
                  <c:v>13.159142023744121</c:v>
                </c:pt>
                <c:pt idx="383">
                  <c:v>12.649104985906042</c:v>
                </c:pt>
                <c:pt idx="384">
                  <c:v>12.430399134156888</c:v>
                </c:pt>
                <c:pt idx="385">
                  <c:v>12.491727139828283</c:v>
                </c:pt>
                <c:pt idx="386">
                  <c:v>12.62741072573299</c:v>
                </c:pt>
                <c:pt idx="387">
                  <c:v>12.881150550675292</c:v>
                </c:pt>
                <c:pt idx="388">
                  <c:v>13.193079568823002</c:v>
                </c:pt>
                <c:pt idx="389">
                  <c:v>13.676469985692643</c:v>
                </c:pt>
                <c:pt idx="390">
                  <c:v>14.010667780661571</c:v>
                </c:pt>
                <c:pt idx="391">
                  <c:v>14.151915908120944</c:v>
                </c:pt>
                <c:pt idx="392">
                  <c:v>14.324874391758268</c:v>
                </c:pt>
                <c:pt idx="393">
                  <c:v>14.441552330709797</c:v>
                </c:pt>
                <c:pt idx="394">
                  <c:v>14.365434159230448</c:v>
                </c:pt>
                <c:pt idx="395">
                  <c:v>14.194030940786273</c:v>
                </c:pt>
                <c:pt idx="396">
                  <c:v>13.957281116590472</c:v>
                </c:pt>
                <c:pt idx="397">
                  <c:v>13.722673715429103</c:v>
                </c:pt>
                <c:pt idx="398">
                  <c:v>13.559543817200908</c:v>
                </c:pt>
                <c:pt idx="399">
                  <c:v>13.651823999500962</c:v>
                </c:pt>
                <c:pt idx="400">
                  <c:v>13.708777420133531</c:v>
                </c:pt>
                <c:pt idx="401">
                  <c:v>13.646434274240967</c:v>
                </c:pt>
                <c:pt idx="402">
                  <c:v>13.512522392743499</c:v>
                </c:pt>
                <c:pt idx="403">
                  <c:v>13.254813669431394</c:v>
                </c:pt>
                <c:pt idx="404">
                  <c:v>12.928264375445004</c:v>
                </c:pt>
                <c:pt idx="405">
                  <c:v>12.611752654530946</c:v>
                </c:pt>
                <c:pt idx="406">
                  <c:v>12.388230260130761</c:v>
                </c:pt>
                <c:pt idx="407">
                  <c:v>12.082442272135539</c:v>
                </c:pt>
                <c:pt idx="408">
                  <c:v>11.849751997414007</c:v>
                </c:pt>
                <c:pt idx="409">
                  <c:v>11.826928458408185</c:v>
                </c:pt>
                <c:pt idx="410">
                  <c:v>12.015673570434352</c:v>
                </c:pt>
                <c:pt idx="411">
                  <c:v>12.390994669088876</c:v>
                </c:pt>
                <c:pt idx="412">
                  <c:v>12.697478253719396</c:v>
                </c:pt>
                <c:pt idx="413">
                  <c:v>12.848682404723679</c:v>
                </c:pt>
                <c:pt idx="414">
                  <c:v>12.906035533692563</c:v>
                </c:pt>
                <c:pt idx="415">
                  <c:v>12.971161469656069</c:v>
                </c:pt>
                <c:pt idx="416">
                  <c:v>13.001993371526114</c:v>
                </c:pt>
                <c:pt idx="417">
                  <c:v>12.988256156445011</c:v>
                </c:pt>
                <c:pt idx="418">
                  <c:v>12.947127764327488</c:v>
                </c:pt>
                <c:pt idx="419">
                  <c:v>12.673369793718429</c:v>
                </c:pt>
                <c:pt idx="420">
                  <c:v>12.291183157524818</c:v>
                </c:pt>
                <c:pt idx="421">
                  <c:v>12.054524724579366</c:v>
                </c:pt>
                <c:pt idx="422">
                  <c:v>12.009436584579793</c:v>
                </c:pt>
                <c:pt idx="423">
                  <c:v>12.032974028345407</c:v>
                </c:pt>
                <c:pt idx="424">
                  <c:v>12.204969130077542</c:v>
                </c:pt>
                <c:pt idx="425">
                  <c:v>12.574089458058422</c:v>
                </c:pt>
                <c:pt idx="426">
                  <c:v>12.990214603187081</c:v>
                </c:pt>
                <c:pt idx="427">
                  <c:v>13.361469940455933</c:v>
                </c:pt>
                <c:pt idx="428">
                  <c:v>13.432853287407934</c:v>
                </c:pt>
                <c:pt idx="429">
                  <c:v>13.296752039714287</c:v>
                </c:pt>
                <c:pt idx="430">
                  <c:v>12.989889851921799</c:v>
                </c:pt>
                <c:pt idx="431">
                  <c:v>12.912099491466845</c:v>
                </c:pt>
                <c:pt idx="432">
                  <c:v>13.067751118546621</c:v>
                </c:pt>
                <c:pt idx="433">
                  <c:v>13.488849831833326</c:v>
                </c:pt>
                <c:pt idx="434">
                  <c:v>14.020121344964535</c:v>
                </c:pt>
                <c:pt idx="435">
                  <c:v>14.777386173433486</c:v>
                </c:pt>
                <c:pt idx="436">
                  <c:v>15.55437531303104</c:v>
                </c:pt>
                <c:pt idx="437">
                  <c:v>16.220723336306392</c:v>
                </c:pt>
                <c:pt idx="438">
                  <c:v>16.685013866817741</c:v>
                </c:pt>
                <c:pt idx="439">
                  <c:v>16.907052221004815</c:v>
                </c:pt>
                <c:pt idx="440">
                  <c:v>16.628839870676345</c:v>
                </c:pt>
                <c:pt idx="441">
                  <c:v>16.080791633912462</c:v>
                </c:pt>
                <c:pt idx="442">
                  <c:v>15.623911008196506</c:v>
                </c:pt>
                <c:pt idx="443">
                  <c:v>15.515079358306009</c:v>
                </c:pt>
                <c:pt idx="444">
                  <c:v>15.546493890436828</c:v>
                </c:pt>
                <c:pt idx="445">
                  <c:v>15.75375817193725</c:v>
                </c:pt>
                <c:pt idx="446">
                  <c:v>16.056142281853067</c:v>
                </c:pt>
                <c:pt idx="447">
                  <c:v>16.403022961134464</c:v>
                </c:pt>
                <c:pt idx="448">
                  <c:v>16.829217225550078</c:v>
                </c:pt>
                <c:pt idx="449">
                  <c:v>17.450488901983871</c:v>
                </c:pt>
                <c:pt idx="450">
                  <c:v>18.022500487021343</c:v>
                </c:pt>
                <c:pt idx="451">
                  <c:v>18.323178642869312</c:v>
                </c:pt>
                <c:pt idx="452">
                  <c:v>18.161854537936609</c:v>
                </c:pt>
                <c:pt idx="453">
                  <c:v>17.76259434238704</c:v>
                </c:pt>
                <c:pt idx="454">
                  <c:v>17.481417593101519</c:v>
                </c:pt>
                <c:pt idx="455">
                  <c:v>17.287848152085687</c:v>
                </c:pt>
                <c:pt idx="456">
                  <c:v>17.179518769196793</c:v>
                </c:pt>
                <c:pt idx="457">
                  <c:v>17.320524017268436</c:v>
                </c:pt>
                <c:pt idx="458">
                  <c:v>17.502300042581155</c:v>
                </c:pt>
                <c:pt idx="459">
                  <c:v>17.728719861334554</c:v>
                </c:pt>
                <c:pt idx="460">
                  <c:v>17.651439060493974</c:v>
                </c:pt>
                <c:pt idx="461">
                  <c:v>17.591168839704757</c:v>
                </c:pt>
                <c:pt idx="462">
                  <c:v>17.479133332203922</c:v>
                </c:pt>
                <c:pt idx="463">
                  <c:v>17.331979001958207</c:v>
                </c:pt>
                <c:pt idx="464">
                  <c:v>17.361122797942087</c:v>
                </c:pt>
                <c:pt idx="465">
                  <c:v>17.594844745705473</c:v>
                </c:pt>
                <c:pt idx="466">
                  <c:v>18.118245991242507</c:v>
                </c:pt>
                <c:pt idx="467">
                  <c:v>18.93859717433708</c:v>
                </c:pt>
                <c:pt idx="468">
                  <c:v>19.475771371039855</c:v>
                </c:pt>
                <c:pt idx="469">
                  <c:v>19.555482489807702</c:v>
                </c:pt>
                <c:pt idx="470">
                  <c:v>19.500747067353185</c:v>
                </c:pt>
                <c:pt idx="471">
                  <c:v>19.341341487473613</c:v>
                </c:pt>
                <c:pt idx="472">
                  <c:v>19.11805437953117</c:v>
                </c:pt>
                <c:pt idx="473">
                  <c:v>18.92490471836382</c:v>
                </c:pt>
                <c:pt idx="474">
                  <c:v>18.824315126357519</c:v>
                </c:pt>
                <c:pt idx="475">
                  <c:v>18.813272913358922</c:v>
                </c:pt>
                <c:pt idx="476">
                  <c:v>18.840102020360526</c:v>
                </c:pt>
                <c:pt idx="477">
                  <c:v>18.956852830851197</c:v>
                </c:pt>
                <c:pt idx="478">
                  <c:v>19.061238658667801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4AB-42A4-A8DD-5D332046C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3904744"/>
        <c:axId val="513898184"/>
      </c:scatterChart>
      <c:valAx>
        <c:axId val="513904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3898184"/>
        <c:crosses val="autoZero"/>
        <c:crossBetween val="midCat"/>
      </c:valAx>
      <c:valAx>
        <c:axId val="513898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3904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Causal!$F$11:$F$51</c:f>
              <c:numCache>
                <c:formatCode>General</c:formatCode>
                <c:ptCount val="41"/>
                <c:pt idx="0">
                  <c:v>-20</c:v>
                </c:pt>
                <c:pt idx="1">
                  <c:v>-19</c:v>
                </c:pt>
                <c:pt idx="2">
                  <c:v>-18</c:v>
                </c:pt>
                <c:pt idx="3">
                  <c:v>-17</c:v>
                </c:pt>
                <c:pt idx="4">
                  <c:v>-16</c:v>
                </c:pt>
                <c:pt idx="5">
                  <c:v>-15</c:v>
                </c:pt>
                <c:pt idx="6">
                  <c:v>-14</c:v>
                </c:pt>
                <c:pt idx="7">
                  <c:v>-13</c:v>
                </c:pt>
                <c:pt idx="8">
                  <c:v>-12</c:v>
                </c:pt>
                <c:pt idx="9">
                  <c:v>-11</c:v>
                </c:pt>
                <c:pt idx="10">
                  <c:v>-10</c:v>
                </c:pt>
                <c:pt idx="11">
                  <c:v>-9</c:v>
                </c:pt>
                <c:pt idx="12">
                  <c:v>-8</c:v>
                </c:pt>
                <c:pt idx="13">
                  <c:v>-7</c:v>
                </c:pt>
                <c:pt idx="14">
                  <c:v>-6</c:v>
                </c:pt>
                <c:pt idx="15">
                  <c:v>-5</c:v>
                </c:pt>
                <c:pt idx="16">
                  <c:v>-4</c:v>
                </c:pt>
                <c:pt idx="17">
                  <c:v>-3</c:v>
                </c:pt>
                <c:pt idx="18">
                  <c:v>-2</c:v>
                </c:pt>
                <c:pt idx="19">
                  <c:v>-1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6</c:v>
                </c:pt>
                <c:pt idx="27">
                  <c:v>7</c:v>
                </c:pt>
                <c:pt idx="28">
                  <c:v>8</c:v>
                </c:pt>
                <c:pt idx="29">
                  <c:v>9</c:v>
                </c:pt>
                <c:pt idx="30">
                  <c:v>10</c:v>
                </c:pt>
                <c:pt idx="31">
                  <c:v>11</c:v>
                </c:pt>
                <c:pt idx="32">
                  <c:v>12</c:v>
                </c:pt>
                <c:pt idx="33">
                  <c:v>13</c:v>
                </c:pt>
                <c:pt idx="34">
                  <c:v>14</c:v>
                </c:pt>
                <c:pt idx="35">
                  <c:v>15</c:v>
                </c:pt>
                <c:pt idx="36">
                  <c:v>16</c:v>
                </c:pt>
                <c:pt idx="37">
                  <c:v>17</c:v>
                </c:pt>
                <c:pt idx="38">
                  <c:v>18</c:v>
                </c:pt>
                <c:pt idx="39">
                  <c:v>19</c:v>
                </c:pt>
                <c:pt idx="40">
                  <c:v>20</c:v>
                </c:pt>
              </c:numCache>
            </c:numRef>
          </c:xVal>
          <c:yVal>
            <c:numRef>
              <c:f>Causal!$G$11:$G$51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0.24281528974747663</c:v>
                </c:pt>
                <c:pt idx="21">
                  <c:v>0.44828168906272325</c:v>
                </c:pt>
                <c:pt idx="22">
                  <c:v>0.59424688353675414</c:v>
                </c:pt>
                <c:pt idx="23">
                  <c:v>0.67281682751402894</c:v>
                </c:pt>
                <c:pt idx="24">
                  <c:v>0.68676016319697342</c:v>
                </c:pt>
                <c:pt idx="25">
                  <c:v>0.64725399599630884</c:v>
                </c:pt>
                <c:pt idx="26">
                  <c:v>0.56968940633755394</c:v>
                </c:pt>
                <c:pt idx="27">
                  <c:v>0.47098532789630532</c:v>
                </c:pt>
                <c:pt idx="28">
                  <c:v>0.36570233209424052</c:v>
                </c:pt>
                <c:pt idx="29">
                  <c:v>0.26616790441693672</c:v>
                </c:pt>
                <c:pt idx="30">
                  <c:v>0.18058369537458546</c:v>
                </c:pt>
                <c:pt idx="31">
                  <c:v>0.11284243609721825</c:v>
                </c:pt>
                <c:pt idx="32">
                  <c:v>6.3422173365836512E-2</c:v>
                </c:pt>
                <c:pt idx="33">
                  <c:v>3.047813574047684E-2</c:v>
                </c:pt>
                <c:pt idx="34">
                  <c:v>1.0707027129446567E-2</c:v>
                </c:pt>
                <c:pt idx="35">
                  <c:v>1.2624950681159742E-3</c:v>
                </c:pt>
                <c:pt idx="36">
                  <c:v>2.2199879221513147E-4</c:v>
                </c:pt>
                <c:pt idx="37">
                  <c:v>4.9444176555454517E-3</c:v>
                </c:pt>
                <c:pt idx="38">
                  <c:v>1.3056483684260881E-2</c:v>
                </c:pt>
                <c:pt idx="39">
                  <c:v>2.2508082918296764E-2</c:v>
                </c:pt>
                <c:pt idx="40">
                  <c:v>3.2238951105079801E-2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C2-460B-BBBE-D6CDB78DF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190536"/>
        <c:axId val="650182664"/>
      </c:scatterChart>
      <c:valAx>
        <c:axId val="650190536"/>
        <c:scaling>
          <c:orientation val="minMax"/>
          <c:max val="20"/>
          <c:min val="-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182664"/>
        <c:crosses val="autoZero"/>
        <c:crossBetween val="midCat"/>
      </c:valAx>
      <c:valAx>
        <c:axId val="650182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g_j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190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Causal!$A$20:$A$40</c:f>
              <c:numCache>
                <c:formatCode>General</c:formatCode>
                <c:ptCount val="21"/>
                <c:pt idx="0">
                  <c:v>-10</c:v>
                </c:pt>
                <c:pt idx="1">
                  <c:v>-9</c:v>
                </c:pt>
                <c:pt idx="2">
                  <c:v>-8</c:v>
                </c:pt>
                <c:pt idx="3">
                  <c:v>-7</c:v>
                </c:pt>
                <c:pt idx="4">
                  <c:v>-6</c:v>
                </c:pt>
                <c:pt idx="5">
                  <c:v>-5</c:v>
                </c:pt>
                <c:pt idx="6">
                  <c:v>-4</c:v>
                </c:pt>
                <c:pt idx="7">
                  <c:v>-3</c:v>
                </c:pt>
                <c:pt idx="8">
                  <c:v>-2</c:v>
                </c:pt>
                <c:pt idx="9">
                  <c:v>-1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10</c:v>
                </c:pt>
              </c:numCache>
            </c:numRef>
          </c:xVal>
          <c:yVal>
            <c:numRef>
              <c:f>Causal!$R$20:$R$40</c:f>
              <c:numCache>
                <c:formatCode>General</c:formatCode>
                <c:ptCount val="21"/>
                <c:pt idx="0">
                  <c:v>0.60709350243438631</c:v>
                </c:pt>
                <c:pt idx="1">
                  <c:v>0.59879320815471992</c:v>
                </c:pt>
                <c:pt idx="2">
                  <c:v>0.60115580815691649</c:v>
                </c:pt>
                <c:pt idx="3">
                  <c:v>0.6084983659755655</c:v>
                </c:pt>
                <c:pt idx="4">
                  <c:v>0.62289839218613596</c:v>
                </c:pt>
                <c:pt idx="5">
                  <c:v>0.62841758683805671</c:v>
                </c:pt>
                <c:pt idx="6">
                  <c:v>0.63247157322274028</c:v>
                </c:pt>
                <c:pt idx="7">
                  <c:v>0.657978257117253</c:v>
                </c:pt>
                <c:pt idx="8">
                  <c:v>0.68282354619894281</c:v>
                </c:pt>
                <c:pt idx="9">
                  <c:v>0.72487885127196228</c:v>
                </c:pt>
                <c:pt idx="10">
                  <c:v>0.80084819083701952</c:v>
                </c:pt>
                <c:pt idx="11">
                  <c:v>0.83641581797580289</c:v>
                </c:pt>
                <c:pt idx="12">
                  <c:v>0.84303816094342421</c:v>
                </c:pt>
                <c:pt idx="13">
                  <c:v>0.84455433020737469</c:v>
                </c:pt>
                <c:pt idx="14">
                  <c:v>0.81898564022138554</c:v>
                </c:pt>
                <c:pt idx="15">
                  <c:v>0.79799873085878525</c:v>
                </c:pt>
                <c:pt idx="16">
                  <c:v>0.75440229627182531</c:v>
                </c:pt>
                <c:pt idx="17">
                  <c:v>0.73032545135219296</c:v>
                </c:pt>
                <c:pt idx="18">
                  <c:v>0.68717849948812815</c:v>
                </c:pt>
                <c:pt idx="19">
                  <c:v>0.66029632918215275</c:v>
                </c:pt>
                <c:pt idx="20">
                  <c:v>0.63948317845354075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921-4D12-BDEE-DAA222900E21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Causal!$A$20:$A$40</c:f>
              <c:numCache>
                <c:formatCode>General</c:formatCode>
                <c:ptCount val="21"/>
                <c:pt idx="0">
                  <c:v>-10</c:v>
                </c:pt>
                <c:pt idx="1">
                  <c:v>-9</c:v>
                </c:pt>
                <c:pt idx="2">
                  <c:v>-8</c:v>
                </c:pt>
                <c:pt idx="3">
                  <c:v>-7</c:v>
                </c:pt>
                <c:pt idx="4">
                  <c:v>-6</c:v>
                </c:pt>
                <c:pt idx="5">
                  <c:v>-5</c:v>
                </c:pt>
                <c:pt idx="6">
                  <c:v>-4</c:v>
                </c:pt>
                <c:pt idx="7">
                  <c:v>-3</c:v>
                </c:pt>
                <c:pt idx="8">
                  <c:v>-2</c:v>
                </c:pt>
                <c:pt idx="9">
                  <c:v>-1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10</c:v>
                </c:pt>
              </c:numCache>
            </c:numRef>
          </c:xVal>
          <c:yVal>
            <c:numRef>
              <c:f>Causal!$S$20:$S$40</c:f>
              <c:numCache>
                <c:formatCode>General</c:formatCode>
                <c:ptCount val="21"/>
                <c:pt idx="0">
                  <c:v>0.6097538874011974</c:v>
                </c:pt>
                <c:pt idx="1">
                  <c:v>0.6171801702411408</c:v>
                </c:pt>
                <c:pt idx="2">
                  <c:v>0.62390437547236843</c:v>
                </c:pt>
                <c:pt idx="3">
                  <c:v>0.62871646997006503</c:v>
                </c:pt>
                <c:pt idx="4">
                  <c:v>0.63060854048326431</c:v>
                </c:pt>
                <c:pt idx="5">
                  <c:v>0.63367378025608001</c:v>
                </c:pt>
                <c:pt idx="6">
                  <c:v>0.63933165648033696</c:v>
                </c:pt>
                <c:pt idx="7">
                  <c:v>0.64897543105876754</c:v>
                </c:pt>
                <c:pt idx="8">
                  <c:v>0.66222252843977591</c:v>
                </c:pt>
                <c:pt idx="9">
                  <c:v>0.68777683373234089</c:v>
                </c:pt>
                <c:pt idx="10">
                  <c:v>0.73378026152608167</c:v>
                </c:pt>
                <c:pt idx="11">
                  <c:v>0.78217201215762699</c:v>
                </c:pt>
                <c:pt idx="12">
                  <c:v>0.82120172059779617</c:v>
                </c:pt>
                <c:pt idx="13">
                  <c:v>0.84591655405860078</c:v>
                </c:pt>
                <c:pt idx="14">
                  <c:v>0.85293025791465249</c:v>
                </c:pt>
                <c:pt idx="15">
                  <c:v>0.84508484505871062</c:v>
                </c:pt>
                <c:pt idx="16">
                  <c:v>0.82475590893340123</c:v>
                </c:pt>
                <c:pt idx="17">
                  <c:v>0.79537110387890952</c:v>
                </c:pt>
                <c:pt idx="18">
                  <c:v>0.76067078293743839</c:v>
                </c:pt>
                <c:pt idx="19">
                  <c:v>0.72493525864888686</c:v>
                </c:pt>
                <c:pt idx="20">
                  <c:v>0.69704635980040519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921-4D12-BDEE-DAA222900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6585632"/>
        <c:axId val="706577432"/>
      </c:scatterChart>
      <c:valAx>
        <c:axId val="706585632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577432"/>
        <c:crosses val="autoZero"/>
        <c:crossBetween val="midCat"/>
      </c:valAx>
      <c:valAx>
        <c:axId val="706577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r_j</a:t>
                </a:r>
              </a:p>
            </c:rich>
          </c:tx>
          <c:layout>
            <c:manualLayout>
              <c:xMode val="edge"/>
              <c:yMode val="edge"/>
              <c:x val="1.6666666666666666E-2"/>
              <c:y val="0.4440430883639545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585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HOE!$B$30</c:f>
              <c:strCache>
                <c:ptCount val="1"/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HOE!$A$31:$A$530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HOE!$B$31:$B$530</c:f>
              <c:numCache>
                <c:formatCode>General</c:formatCode>
                <c:ptCount val="500"/>
                <c:pt idx="0">
                  <c:v>13.915488608400578</c:v>
                </c:pt>
                <c:pt idx="1">
                  <c:v>11.756215664968432</c:v>
                </c:pt>
                <c:pt idx="2">
                  <c:v>10.575497327440363</c:v>
                </c:pt>
                <c:pt idx="3">
                  <c:v>10.544668374594549</c:v>
                </c:pt>
                <c:pt idx="4">
                  <c:v>11.135577494120163</c:v>
                </c:pt>
                <c:pt idx="5">
                  <c:v>11.604072164961538</c:v>
                </c:pt>
                <c:pt idx="6">
                  <c:v>11.47052857120978</c:v>
                </c:pt>
                <c:pt idx="7">
                  <c:v>10.396612717448859</c:v>
                </c:pt>
                <c:pt idx="8">
                  <c:v>9.9074231866673692</c:v>
                </c:pt>
                <c:pt idx="9">
                  <c:v>12.265668100585351</c:v>
                </c:pt>
                <c:pt idx="10">
                  <c:v>11.920433874559633</c:v>
                </c:pt>
                <c:pt idx="11">
                  <c:v>12.922529695634999</c:v>
                </c:pt>
                <c:pt idx="12">
                  <c:v>13.62997650982539</c:v>
                </c:pt>
                <c:pt idx="13">
                  <c:v>12.317493208911577</c:v>
                </c:pt>
                <c:pt idx="14">
                  <c:v>12.972404861009098</c:v>
                </c:pt>
                <c:pt idx="15">
                  <c:v>11.692843196859178</c:v>
                </c:pt>
                <c:pt idx="16">
                  <c:v>11.204535201302829</c:v>
                </c:pt>
                <c:pt idx="17">
                  <c:v>12.048406313609707</c:v>
                </c:pt>
                <c:pt idx="18">
                  <c:v>10.751014940584257</c:v>
                </c:pt>
                <c:pt idx="19">
                  <c:v>10.873252730809856</c:v>
                </c:pt>
                <c:pt idx="20">
                  <c:v>13.915488608400578</c:v>
                </c:pt>
                <c:pt idx="21">
                  <c:v>11.756215664968432</c:v>
                </c:pt>
                <c:pt idx="22">
                  <c:v>10.575497327440363</c:v>
                </c:pt>
                <c:pt idx="23">
                  <c:v>10.544668374594549</c:v>
                </c:pt>
                <c:pt idx="24">
                  <c:v>11.135577494120163</c:v>
                </c:pt>
                <c:pt idx="25">
                  <c:v>11.604072164961538</c:v>
                </c:pt>
                <c:pt idx="26">
                  <c:v>11.47052857120978</c:v>
                </c:pt>
                <c:pt idx="27">
                  <c:v>10.396612717448859</c:v>
                </c:pt>
                <c:pt idx="28">
                  <c:v>9.9074231866673692</c:v>
                </c:pt>
                <c:pt idx="29">
                  <c:v>12.265668100585351</c:v>
                </c:pt>
                <c:pt idx="30">
                  <c:v>11.920433874559633</c:v>
                </c:pt>
                <c:pt idx="31">
                  <c:v>12.922529695634999</c:v>
                </c:pt>
                <c:pt idx="32">
                  <c:v>13.62997650982539</c:v>
                </c:pt>
                <c:pt idx="33">
                  <c:v>12.317493208911577</c:v>
                </c:pt>
                <c:pt idx="34">
                  <c:v>12.972404861009098</c:v>
                </c:pt>
                <c:pt idx="35">
                  <c:v>11.692843196859178</c:v>
                </c:pt>
                <c:pt idx="36">
                  <c:v>11.204535201302829</c:v>
                </c:pt>
                <c:pt idx="37">
                  <c:v>12.048406313609707</c:v>
                </c:pt>
                <c:pt idx="38">
                  <c:v>10.751014940584257</c:v>
                </c:pt>
                <c:pt idx="39">
                  <c:v>10.873252730809856</c:v>
                </c:pt>
                <c:pt idx="40">
                  <c:v>11.400436202813768</c:v>
                </c:pt>
                <c:pt idx="41">
                  <c:v>9.8947665881667763</c:v>
                </c:pt>
                <c:pt idx="42">
                  <c:v>8.4393910808461747</c:v>
                </c:pt>
                <c:pt idx="43">
                  <c:v>9.9341820421377349</c:v>
                </c:pt>
                <c:pt idx="44">
                  <c:v>8.4022576056361018</c:v>
                </c:pt>
                <c:pt idx="45">
                  <c:v>9.8663015721505971</c:v>
                </c:pt>
                <c:pt idx="46">
                  <c:v>10.912056148430946</c:v>
                </c:pt>
                <c:pt idx="47">
                  <c:v>8.5833346360917204</c:v>
                </c:pt>
                <c:pt idx="48">
                  <c:v>8.6278712422336632</c:v>
                </c:pt>
                <c:pt idx="49">
                  <c:v>9.5643554408369909</c:v>
                </c:pt>
                <c:pt idx="50">
                  <c:v>11.49845793809148</c:v>
                </c:pt>
                <c:pt idx="51">
                  <c:v>12.908913137371952</c:v>
                </c:pt>
                <c:pt idx="52">
                  <c:v>12.030631633181825</c:v>
                </c:pt>
                <c:pt idx="53">
                  <c:v>12.629929020131348</c:v>
                </c:pt>
                <c:pt idx="54">
                  <c:v>13.333025837652015</c:v>
                </c:pt>
                <c:pt idx="55">
                  <c:v>13.326981352592135</c:v>
                </c:pt>
                <c:pt idx="56">
                  <c:v>13.24576101332681</c:v>
                </c:pt>
                <c:pt idx="57">
                  <c:v>9.9410126766454319</c:v>
                </c:pt>
                <c:pt idx="58">
                  <c:v>12.26983096568215</c:v>
                </c:pt>
                <c:pt idx="59">
                  <c:v>11.859203102427218</c:v>
                </c:pt>
                <c:pt idx="60">
                  <c:v>8.9625842021177142</c:v>
                </c:pt>
                <c:pt idx="61">
                  <c:v>11.047273545732558</c:v>
                </c:pt>
                <c:pt idx="62">
                  <c:v>10.31359383551094</c:v>
                </c:pt>
                <c:pt idx="63">
                  <c:v>8.2240507130556395</c:v>
                </c:pt>
                <c:pt idx="64">
                  <c:v>8.026875019553751</c:v>
                </c:pt>
                <c:pt idx="65">
                  <c:v>10.810161444059178</c:v>
                </c:pt>
                <c:pt idx="66">
                  <c:v>7.9057009909785103</c:v>
                </c:pt>
                <c:pt idx="67">
                  <c:v>9.6542516481955332</c:v>
                </c:pt>
                <c:pt idx="68">
                  <c:v>8.874692149141886</c:v>
                </c:pt>
                <c:pt idx="69">
                  <c:v>12.963476204644296</c:v>
                </c:pt>
                <c:pt idx="70">
                  <c:v>12.334692576345082</c:v>
                </c:pt>
                <c:pt idx="71">
                  <c:v>12.074324961582901</c:v>
                </c:pt>
                <c:pt idx="72">
                  <c:v>12.53523662063057</c:v>
                </c:pt>
                <c:pt idx="73">
                  <c:v>11.900491273739114</c:v>
                </c:pt>
                <c:pt idx="74">
                  <c:v>11.485113375234489</c:v>
                </c:pt>
                <c:pt idx="75">
                  <c:v>11.426868452788918</c:v>
                </c:pt>
                <c:pt idx="76">
                  <c:v>11.83012025083039</c:v>
                </c:pt>
                <c:pt idx="77">
                  <c:v>10.487831296865567</c:v>
                </c:pt>
                <c:pt idx="78">
                  <c:v>8.7463420455773626</c:v>
                </c:pt>
                <c:pt idx="79">
                  <c:v>11.054644547042844</c:v>
                </c:pt>
                <c:pt idx="80">
                  <c:v>11.802442188506371</c:v>
                </c:pt>
                <c:pt idx="81">
                  <c:v>12.791392316008368</c:v>
                </c:pt>
                <c:pt idx="82">
                  <c:v>14.419433178912906</c:v>
                </c:pt>
                <c:pt idx="83">
                  <c:v>13.176340272539418</c:v>
                </c:pt>
                <c:pt idx="84">
                  <c:v>13.355469286337371</c:v>
                </c:pt>
                <c:pt idx="85">
                  <c:v>14.403754131645162</c:v>
                </c:pt>
                <c:pt idx="86">
                  <c:v>14.683387936661829</c:v>
                </c:pt>
                <c:pt idx="87">
                  <c:v>13.431572070106384</c:v>
                </c:pt>
                <c:pt idx="88">
                  <c:v>11.190462668882576</c:v>
                </c:pt>
                <c:pt idx="89">
                  <c:v>12.758757149036983</c:v>
                </c:pt>
                <c:pt idx="90">
                  <c:v>10.099083309379482</c:v>
                </c:pt>
                <c:pt idx="91">
                  <c:v>11.369056743204901</c:v>
                </c:pt>
                <c:pt idx="92">
                  <c:v>10.24937267399512</c:v>
                </c:pt>
                <c:pt idx="93">
                  <c:v>12.226679426035233</c:v>
                </c:pt>
                <c:pt idx="94">
                  <c:v>10.472547039194886</c:v>
                </c:pt>
                <c:pt idx="95">
                  <c:v>11.958381940002784</c:v>
                </c:pt>
                <c:pt idx="96">
                  <c:v>12.999738037842141</c:v>
                </c:pt>
                <c:pt idx="97">
                  <c:v>11.865504789962994</c:v>
                </c:pt>
                <c:pt idx="98">
                  <c:v>13.58439442250909</c:v>
                </c:pt>
                <c:pt idx="99">
                  <c:v>10.886504827201541</c:v>
                </c:pt>
                <c:pt idx="100">
                  <c:v>10.187523089194618</c:v>
                </c:pt>
                <c:pt idx="101">
                  <c:v>10.362620087961208</c:v>
                </c:pt>
                <c:pt idx="102">
                  <c:v>10.141914747770237</c:v>
                </c:pt>
                <c:pt idx="103">
                  <c:v>12.525388806189648</c:v>
                </c:pt>
                <c:pt idx="104">
                  <c:v>11.074301434121452</c:v>
                </c:pt>
                <c:pt idx="105">
                  <c:v>11.796562573225364</c:v>
                </c:pt>
                <c:pt idx="106">
                  <c:v>9.9528668061431294</c:v>
                </c:pt>
                <c:pt idx="107">
                  <c:v>13.346614796932425</c:v>
                </c:pt>
                <c:pt idx="108">
                  <c:v>12.720562098280096</c:v>
                </c:pt>
                <c:pt idx="109">
                  <c:v>14.48233935380865</c:v>
                </c:pt>
                <c:pt idx="110">
                  <c:v>12.242750879501724</c:v>
                </c:pt>
                <c:pt idx="111">
                  <c:v>10.785072512778592</c:v>
                </c:pt>
                <c:pt idx="112">
                  <c:v>11.815276392031786</c:v>
                </c:pt>
                <c:pt idx="113">
                  <c:v>12.366107619000216</c:v>
                </c:pt>
                <c:pt idx="114">
                  <c:v>10.855068736194504</c:v>
                </c:pt>
                <c:pt idx="115">
                  <c:v>10.384969902104666</c:v>
                </c:pt>
                <c:pt idx="116">
                  <c:v>11.478660371433621</c:v>
                </c:pt>
                <c:pt idx="117">
                  <c:v>9.7056698088765998</c:v>
                </c:pt>
                <c:pt idx="118">
                  <c:v>11.500051782079202</c:v>
                </c:pt>
                <c:pt idx="119">
                  <c:v>11.028369822830822</c:v>
                </c:pt>
                <c:pt idx="120">
                  <c:v>11.438386154660192</c:v>
                </c:pt>
                <c:pt idx="121">
                  <c:v>12.596307045414566</c:v>
                </c:pt>
                <c:pt idx="122">
                  <c:v>10.311107023556536</c:v>
                </c:pt>
                <c:pt idx="123">
                  <c:v>11.502848713833725</c:v>
                </c:pt>
                <c:pt idx="124">
                  <c:v>9.6910995656701289</c:v>
                </c:pt>
                <c:pt idx="125">
                  <c:v>11.328946053167662</c:v>
                </c:pt>
                <c:pt idx="126">
                  <c:v>11.808919628944901</c:v>
                </c:pt>
                <c:pt idx="127">
                  <c:v>12.111606987869139</c:v>
                </c:pt>
                <c:pt idx="128">
                  <c:v>9.7766609447474071</c:v>
                </c:pt>
                <c:pt idx="129">
                  <c:v>9.6795328556353439</c:v>
                </c:pt>
                <c:pt idx="130">
                  <c:v>11.979851766283776</c:v>
                </c:pt>
                <c:pt idx="131">
                  <c:v>11.179263935301368</c:v>
                </c:pt>
                <c:pt idx="132">
                  <c:v>12.83995206301654</c:v>
                </c:pt>
                <c:pt idx="133">
                  <c:v>11.188152268082696</c:v>
                </c:pt>
                <c:pt idx="134">
                  <c:v>8.9359653256332976</c:v>
                </c:pt>
                <c:pt idx="135">
                  <c:v>8.5480266259695536</c:v>
                </c:pt>
                <c:pt idx="136">
                  <c:v>10.18617545023257</c:v>
                </c:pt>
                <c:pt idx="137">
                  <c:v>11.203226547270228</c:v>
                </c:pt>
                <c:pt idx="138">
                  <c:v>9.9828851145292337</c:v>
                </c:pt>
                <c:pt idx="139">
                  <c:v>9.7526742130254434</c:v>
                </c:pt>
                <c:pt idx="140">
                  <c:v>10.847329174903152</c:v>
                </c:pt>
                <c:pt idx="141">
                  <c:v>8.973558824185492</c:v>
                </c:pt>
                <c:pt idx="142">
                  <c:v>7.6526696396041558</c:v>
                </c:pt>
                <c:pt idx="143">
                  <c:v>9.9844850400058114</c:v>
                </c:pt>
                <c:pt idx="144">
                  <c:v>9.4206016934754118</c:v>
                </c:pt>
                <c:pt idx="145">
                  <c:v>7.864254045948722</c:v>
                </c:pt>
                <c:pt idx="146">
                  <c:v>6.189557266943396</c:v>
                </c:pt>
                <c:pt idx="147">
                  <c:v>6.2196478190405164</c:v>
                </c:pt>
                <c:pt idx="148">
                  <c:v>6.6280597888875823</c:v>
                </c:pt>
                <c:pt idx="149">
                  <c:v>3.1010320130249811</c:v>
                </c:pt>
                <c:pt idx="150">
                  <c:v>5.178272278956654</c:v>
                </c:pt>
                <c:pt idx="151">
                  <c:v>4.435607378431099</c:v>
                </c:pt>
                <c:pt idx="152">
                  <c:v>4.6170861123503748</c:v>
                </c:pt>
                <c:pt idx="153">
                  <c:v>5.5703355802485461</c:v>
                </c:pt>
                <c:pt idx="154">
                  <c:v>5.3374060169196129</c:v>
                </c:pt>
                <c:pt idx="155">
                  <c:v>5.7175502648002254</c:v>
                </c:pt>
                <c:pt idx="156">
                  <c:v>7.0597137894336681</c:v>
                </c:pt>
                <c:pt idx="157">
                  <c:v>8.7714588224004579</c:v>
                </c:pt>
                <c:pt idx="158">
                  <c:v>8.5510523489200114</c:v>
                </c:pt>
                <c:pt idx="159">
                  <c:v>8.6937317560359233</c:v>
                </c:pt>
                <c:pt idx="160">
                  <c:v>10.378770562756404</c:v>
                </c:pt>
                <c:pt idx="161">
                  <c:v>8.8393695823510132</c:v>
                </c:pt>
                <c:pt idx="162">
                  <c:v>10.432933764358339</c:v>
                </c:pt>
                <c:pt idx="163">
                  <c:v>7.119321293125215</c:v>
                </c:pt>
                <c:pt idx="164">
                  <c:v>7.8060984188098939</c:v>
                </c:pt>
                <c:pt idx="165">
                  <c:v>6.0384153544183494</c:v>
                </c:pt>
                <c:pt idx="166">
                  <c:v>5.8835992683489735</c:v>
                </c:pt>
                <c:pt idx="167">
                  <c:v>6.7204344964567744</c:v>
                </c:pt>
                <c:pt idx="168">
                  <c:v>3.4221073847845851</c:v>
                </c:pt>
                <c:pt idx="169">
                  <c:v>3.6090030741455186</c:v>
                </c:pt>
                <c:pt idx="170">
                  <c:v>4.4265700524438971</c:v>
                </c:pt>
                <c:pt idx="171">
                  <c:v>3.6518387895263738</c:v>
                </c:pt>
                <c:pt idx="172">
                  <c:v>5.8646458766997842</c:v>
                </c:pt>
                <c:pt idx="173">
                  <c:v>5.2852350283469214</c:v>
                </c:pt>
                <c:pt idx="174">
                  <c:v>7.3175168182977908</c:v>
                </c:pt>
                <c:pt idx="175">
                  <c:v>8.9733923574903436</c:v>
                </c:pt>
                <c:pt idx="176">
                  <c:v>8.320126240806303</c:v>
                </c:pt>
                <c:pt idx="177">
                  <c:v>7.0761589608522533</c:v>
                </c:pt>
                <c:pt idx="178">
                  <c:v>8.63305939675495</c:v>
                </c:pt>
                <c:pt idx="179">
                  <c:v>6.0543058895085249</c:v>
                </c:pt>
                <c:pt idx="180">
                  <c:v>7.2118686922527484</c:v>
                </c:pt>
                <c:pt idx="181">
                  <c:v>7.4695313945892918</c:v>
                </c:pt>
                <c:pt idx="182">
                  <c:v>8.2546127830183469</c:v>
                </c:pt>
                <c:pt idx="183">
                  <c:v>9.6014718757375181</c:v>
                </c:pt>
                <c:pt idx="184">
                  <c:v>11.11596375558004</c:v>
                </c:pt>
                <c:pt idx="185">
                  <c:v>9.8201432731375196</c:v>
                </c:pt>
                <c:pt idx="186">
                  <c:v>7.8722243545245494</c:v>
                </c:pt>
                <c:pt idx="187">
                  <c:v>10.231707855260309</c:v>
                </c:pt>
                <c:pt idx="188">
                  <c:v>8.4329636526490379</c:v>
                </c:pt>
                <c:pt idx="189">
                  <c:v>9.1791139126326851</c:v>
                </c:pt>
                <c:pt idx="190">
                  <c:v>8.6576979681379509</c:v>
                </c:pt>
                <c:pt idx="191">
                  <c:v>7.9682740291933722</c:v>
                </c:pt>
                <c:pt idx="192">
                  <c:v>6.0981326458541982</c:v>
                </c:pt>
                <c:pt idx="193">
                  <c:v>5.6532657088319924</c:v>
                </c:pt>
                <c:pt idx="194">
                  <c:v>3.9980428530271199</c:v>
                </c:pt>
                <c:pt idx="195">
                  <c:v>4.9001764949168169</c:v>
                </c:pt>
                <c:pt idx="196">
                  <c:v>4.3719115651459637</c:v>
                </c:pt>
                <c:pt idx="197">
                  <c:v>3.8542357330410724</c:v>
                </c:pt>
                <c:pt idx="198">
                  <c:v>3.812625348043801</c:v>
                </c:pt>
                <c:pt idx="199">
                  <c:v>1.3009723526525074</c:v>
                </c:pt>
                <c:pt idx="200">
                  <c:v>4.4555950072228114</c:v>
                </c:pt>
                <c:pt idx="201">
                  <c:v>3.6126646918663048</c:v>
                </c:pt>
                <c:pt idx="202">
                  <c:v>5.1142061880866931</c:v>
                </c:pt>
                <c:pt idx="203">
                  <c:v>4.3067137141603791</c:v>
                </c:pt>
                <c:pt idx="204">
                  <c:v>5.8677516094396509</c:v>
                </c:pt>
                <c:pt idx="205">
                  <c:v>7.1664410334294928</c:v>
                </c:pt>
                <c:pt idx="206">
                  <c:v>6.190872174772851</c:v>
                </c:pt>
                <c:pt idx="207">
                  <c:v>9.3538241150288695</c:v>
                </c:pt>
                <c:pt idx="208">
                  <c:v>8.2796962380215202</c:v>
                </c:pt>
                <c:pt idx="209">
                  <c:v>7.7876349722729463</c:v>
                </c:pt>
                <c:pt idx="210">
                  <c:v>10.111249100899869</c:v>
                </c:pt>
                <c:pt idx="211">
                  <c:v>8.5237113794683292</c:v>
                </c:pt>
                <c:pt idx="212">
                  <c:v>6.8803046666517735</c:v>
                </c:pt>
                <c:pt idx="213">
                  <c:v>8.083284808342567</c:v>
                </c:pt>
                <c:pt idx="214">
                  <c:v>6.2522287114301989</c:v>
                </c:pt>
                <c:pt idx="215">
                  <c:v>5.586893013092233</c:v>
                </c:pt>
                <c:pt idx="216">
                  <c:v>7.121956429312025</c:v>
                </c:pt>
                <c:pt idx="217">
                  <c:v>5.1899797365660998</c:v>
                </c:pt>
                <c:pt idx="218">
                  <c:v>5.4463118348824908</c:v>
                </c:pt>
                <c:pt idx="219">
                  <c:v>5.4425145727845203</c:v>
                </c:pt>
                <c:pt idx="220">
                  <c:v>8.3344016629404543</c:v>
                </c:pt>
                <c:pt idx="221">
                  <c:v>6.7145020759331242</c:v>
                </c:pt>
                <c:pt idx="222">
                  <c:v>7.0872858854177014</c:v>
                </c:pt>
                <c:pt idx="223">
                  <c:v>6.9714462414825054</c:v>
                </c:pt>
                <c:pt idx="224">
                  <c:v>6.5644216494627674</c:v>
                </c:pt>
                <c:pt idx="225">
                  <c:v>6.6267906817432909</c:v>
                </c:pt>
                <c:pt idx="226">
                  <c:v>6.4849043404609734</c:v>
                </c:pt>
                <c:pt idx="227">
                  <c:v>7.571794395810608</c:v>
                </c:pt>
                <c:pt idx="228">
                  <c:v>7.5170834512838738</c:v>
                </c:pt>
                <c:pt idx="229">
                  <c:v>9.663202951031856</c:v>
                </c:pt>
                <c:pt idx="230">
                  <c:v>7.1858976445809546</c:v>
                </c:pt>
                <c:pt idx="231">
                  <c:v>10.691005276923308</c:v>
                </c:pt>
                <c:pt idx="232">
                  <c:v>8.8242532612947162</c:v>
                </c:pt>
                <c:pt idx="233">
                  <c:v>11.02183741960139</c:v>
                </c:pt>
                <c:pt idx="234">
                  <c:v>11.356632189084362</c:v>
                </c:pt>
                <c:pt idx="235">
                  <c:v>10.184587356515969</c:v>
                </c:pt>
                <c:pt idx="236">
                  <c:v>9.5712832329986774</c:v>
                </c:pt>
                <c:pt idx="237">
                  <c:v>9.4518481735959856</c:v>
                </c:pt>
                <c:pt idx="238">
                  <c:v>8.238497430978093</c:v>
                </c:pt>
                <c:pt idx="239">
                  <c:v>7.5264404186044365</c:v>
                </c:pt>
                <c:pt idx="240">
                  <c:v>6.8810319227438885</c:v>
                </c:pt>
                <c:pt idx="241">
                  <c:v>10.664459670608617</c:v>
                </c:pt>
                <c:pt idx="242">
                  <c:v>9.7188870525649556</c:v>
                </c:pt>
                <c:pt idx="243">
                  <c:v>9.1878140451712831</c:v>
                </c:pt>
                <c:pt idx="244">
                  <c:v>10.505774333170109</c:v>
                </c:pt>
                <c:pt idx="245">
                  <c:v>8.9684315299854251</c:v>
                </c:pt>
                <c:pt idx="246">
                  <c:v>9.5406652140077881</c:v>
                </c:pt>
                <c:pt idx="247">
                  <c:v>9.8255437641899643</c:v>
                </c:pt>
                <c:pt idx="248">
                  <c:v>7.8842928178696772</c:v>
                </c:pt>
                <c:pt idx="249">
                  <c:v>4.6411181141655771</c:v>
                </c:pt>
                <c:pt idx="250">
                  <c:v>7.0943145862758437</c:v>
                </c:pt>
                <c:pt idx="251">
                  <c:v>6.2141341814274398</c:v>
                </c:pt>
                <c:pt idx="252">
                  <c:v>5.0420304281821711</c:v>
                </c:pt>
                <c:pt idx="253">
                  <c:v>8.3626751520591078</c:v>
                </c:pt>
                <c:pt idx="254">
                  <c:v>7.0399471430587806</c:v>
                </c:pt>
                <c:pt idx="255">
                  <c:v>8.5879233141994025</c:v>
                </c:pt>
                <c:pt idx="256">
                  <c:v>8.9858532040967383</c:v>
                </c:pt>
                <c:pt idx="257">
                  <c:v>6.6938541279742845</c:v>
                </c:pt>
                <c:pt idx="258">
                  <c:v>8.6480874604377167</c:v>
                </c:pt>
                <c:pt idx="259">
                  <c:v>9.4462268757759773</c:v>
                </c:pt>
                <c:pt idx="260">
                  <c:v>8.6143935158852436</c:v>
                </c:pt>
                <c:pt idx="261">
                  <c:v>8.9670068561567913</c:v>
                </c:pt>
                <c:pt idx="262">
                  <c:v>11.907231941764174</c:v>
                </c:pt>
                <c:pt idx="263">
                  <c:v>11.073619890352893</c:v>
                </c:pt>
                <c:pt idx="264">
                  <c:v>11.383718528906002</c:v>
                </c:pt>
                <c:pt idx="265">
                  <c:v>12.412374080458468</c:v>
                </c:pt>
                <c:pt idx="266">
                  <c:v>10.540033999158673</c:v>
                </c:pt>
                <c:pt idx="267">
                  <c:v>11.341335640220921</c:v>
                </c:pt>
                <c:pt idx="268">
                  <c:v>10.372549767785559</c:v>
                </c:pt>
                <c:pt idx="269">
                  <c:v>12.027336274714289</c:v>
                </c:pt>
                <c:pt idx="270">
                  <c:v>10.111027081320129</c:v>
                </c:pt>
                <c:pt idx="271">
                  <c:v>9.8812325203549261</c:v>
                </c:pt>
                <c:pt idx="272">
                  <c:v>11.04412906326715</c:v>
                </c:pt>
                <c:pt idx="273">
                  <c:v>11.236179226705389</c:v>
                </c:pt>
                <c:pt idx="274">
                  <c:v>10.768287733568169</c:v>
                </c:pt>
                <c:pt idx="275">
                  <c:v>11.046063656026691</c:v>
                </c:pt>
                <c:pt idx="276">
                  <c:v>12.431636862080419</c:v>
                </c:pt>
                <c:pt idx="277">
                  <c:v>11.918713920631884</c:v>
                </c:pt>
                <c:pt idx="278">
                  <c:v>13.073109462927011</c:v>
                </c:pt>
                <c:pt idx="279">
                  <c:v>12.748254511025568</c:v>
                </c:pt>
                <c:pt idx="280">
                  <c:v>12.956090201851833</c:v>
                </c:pt>
                <c:pt idx="281">
                  <c:v>11.339385707298453</c:v>
                </c:pt>
                <c:pt idx="282">
                  <c:v>11.343491091069071</c:v>
                </c:pt>
                <c:pt idx="283">
                  <c:v>12.665374460037915</c:v>
                </c:pt>
                <c:pt idx="284">
                  <c:v>11.387398592239524</c:v>
                </c:pt>
                <c:pt idx="285">
                  <c:v>11.054330301040682</c:v>
                </c:pt>
                <c:pt idx="286">
                  <c:v>11.878147811939458</c:v>
                </c:pt>
                <c:pt idx="287">
                  <c:v>12.160211654403925</c:v>
                </c:pt>
                <c:pt idx="288">
                  <c:v>14.260420692771184</c:v>
                </c:pt>
                <c:pt idx="289">
                  <c:v>11.415367362130926</c:v>
                </c:pt>
                <c:pt idx="290">
                  <c:v>12.556569774098692</c:v>
                </c:pt>
                <c:pt idx="291">
                  <c:v>11.324086153978886</c:v>
                </c:pt>
                <c:pt idx="292">
                  <c:v>12.692599607611371</c:v>
                </c:pt>
                <c:pt idx="293">
                  <c:v>12.725719619899163</c:v>
                </c:pt>
                <c:pt idx="294">
                  <c:v>14.084821886702054</c:v>
                </c:pt>
                <c:pt idx="295">
                  <c:v>14.2065254283981</c:v>
                </c:pt>
                <c:pt idx="296">
                  <c:v>12.129446585656837</c:v>
                </c:pt>
                <c:pt idx="297">
                  <c:v>12.374960865504633</c:v>
                </c:pt>
                <c:pt idx="298">
                  <c:v>11.199277299210829</c:v>
                </c:pt>
                <c:pt idx="299">
                  <c:v>9.4811955073259426</c:v>
                </c:pt>
                <c:pt idx="300">
                  <c:v>9.7011629084617006</c:v>
                </c:pt>
                <c:pt idx="301">
                  <c:v>10.653002694668249</c:v>
                </c:pt>
                <c:pt idx="302">
                  <c:v>11.887761946667631</c:v>
                </c:pt>
                <c:pt idx="303">
                  <c:v>10.926719427769189</c:v>
                </c:pt>
                <c:pt idx="304">
                  <c:v>12.253261388525408</c:v>
                </c:pt>
                <c:pt idx="305">
                  <c:v>14.582531664233164</c:v>
                </c:pt>
                <c:pt idx="306">
                  <c:v>12.521587143255166</c:v>
                </c:pt>
                <c:pt idx="307">
                  <c:v>13.942141071217073</c:v>
                </c:pt>
                <c:pt idx="308">
                  <c:v>15.267100699825431</c:v>
                </c:pt>
                <c:pt idx="309">
                  <c:v>13.262099095367695</c:v>
                </c:pt>
                <c:pt idx="310">
                  <c:v>14.332449443162878</c:v>
                </c:pt>
                <c:pt idx="311">
                  <c:v>14.138311514067144</c:v>
                </c:pt>
                <c:pt idx="312">
                  <c:v>14.605448008161439</c:v>
                </c:pt>
                <c:pt idx="313">
                  <c:v>14.719780775720533</c:v>
                </c:pt>
                <c:pt idx="314">
                  <c:v>15.398036765267035</c:v>
                </c:pt>
                <c:pt idx="315">
                  <c:v>16.813247340303551</c:v>
                </c:pt>
                <c:pt idx="316">
                  <c:v>15.73660111885909</c:v>
                </c:pt>
                <c:pt idx="317">
                  <c:v>12.819945201601117</c:v>
                </c:pt>
                <c:pt idx="318">
                  <c:v>12.487279594154664</c:v>
                </c:pt>
                <c:pt idx="319">
                  <c:v>12.463381760277917</c:v>
                </c:pt>
                <c:pt idx="320">
                  <c:v>11.837868373603293</c:v>
                </c:pt>
                <c:pt idx="321">
                  <c:v>10.327178864005864</c:v>
                </c:pt>
                <c:pt idx="322">
                  <c:v>10.070471273345444</c:v>
                </c:pt>
                <c:pt idx="323">
                  <c:v>7.2734114021739993</c:v>
                </c:pt>
                <c:pt idx="324">
                  <c:v>7.5901568272792748</c:v>
                </c:pt>
                <c:pt idx="325">
                  <c:v>7.1582535897858932</c:v>
                </c:pt>
                <c:pt idx="326">
                  <c:v>9.1453044989191188</c:v>
                </c:pt>
                <c:pt idx="327">
                  <c:v>7.3569635466481227</c:v>
                </c:pt>
                <c:pt idx="328">
                  <c:v>9.277980931797611</c:v>
                </c:pt>
                <c:pt idx="329">
                  <c:v>11.63245106714696</c:v>
                </c:pt>
                <c:pt idx="330">
                  <c:v>9.4875307971882084</c:v>
                </c:pt>
                <c:pt idx="331">
                  <c:v>10.286233723363271</c:v>
                </c:pt>
                <c:pt idx="332">
                  <c:v>9.4669369156236378</c:v>
                </c:pt>
                <c:pt idx="333">
                  <c:v>11.619659830698934</c:v>
                </c:pt>
                <c:pt idx="334">
                  <c:v>12.307249348984444</c:v>
                </c:pt>
                <c:pt idx="335">
                  <c:v>12.665596037632593</c:v>
                </c:pt>
                <c:pt idx="336">
                  <c:v>13.099216115462804</c:v>
                </c:pt>
                <c:pt idx="337">
                  <c:v>14.986166739821149</c:v>
                </c:pt>
                <c:pt idx="338">
                  <c:v>13.200952618373861</c:v>
                </c:pt>
                <c:pt idx="339">
                  <c:v>15.340141233409403</c:v>
                </c:pt>
                <c:pt idx="340">
                  <c:v>13.713069347607535</c:v>
                </c:pt>
                <c:pt idx="341">
                  <c:v>14.690671159918756</c:v>
                </c:pt>
                <c:pt idx="342">
                  <c:v>13.635458849305666</c:v>
                </c:pt>
                <c:pt idx="343">
                  <c:v>14.86235433421596</c:v>
                </c:pt>
                <c:pt idx="344">
                  <c:v>15.221284011553754</c:v>
                </c:pt>
                <c:pt idx="345">
                  <c:v>14.767319304578487</c:v>
                </c:pt>
                <c:pt idx="346">
                  <c:v>16.764655863862277</c:v>
                </c:pt>
                <c:pt idx="347">
                  <c:v>19.334397844917074</c:v>
                </c:pt>
                <c:pt idx="348">
                  <c:v>18.399292857477672</c:v>
                </c:pt>
                <c:pt idx="349">
                  <c:v>18.575746287886982</c:v>
                </c:pt>
                <c:pt idx="350">
                  <c:v>20.573364394198197</c:v>
                </c:pt>
                <c:pt idx="351">
                  <c:v>19.293198314086652</c:v>
                </c:pt>
                <c:pt idx="352">
                  <c:v>20.60215152594888</c:v>
                </c:pt>
                <c:pt idx="353">
                  <c:v>20.284751349550209</c:v>
                </c:pt>
                <c:pt idx="354">
                  <c:v>18.68638939969248</c:v>
                </c:pt>
                <c:pt idx="355">
                  <c:v>21.056413584107354</c:v>
                </c:pt>
                <c:pt idx="356">
                  <c:v>18.977204320346583</c:v>
                </c:pt>
                <c:pt idx="357">
                  <c:v>19.062149925695504</c:v>
                </c:pt>
                <c:pt idx="358">
                  <c:v>17.485432243876275</c:v>
                </c:pt>
                <c:pt idx="359">
                  <c:v>17.3547594049137</c:v>
                </c:pt>
                <c:pt idx="360">
                  <c:v>15.03698313453587</c:v>
                </c:pt>
                <c:pt idx="361">
                  <c:v>15.756565978208624</c:v>
                </c:pt>
                <c:pt idx="362">
                  <c:v>15.527099896175098</c:v>
                </c:pt>
                <c:pt idx="363">
                  <c:v>15.371027296234772</c:v>
                </c:pt>
                <c:pt idx="364">
                  <c:v>15.721685940860867</c:v>
                </c:pt>
                <c:pt idx="365">
                  <c:v>14.489569309550847</c:v>
                </c:pt>
                <c:pt idx="366">
                  <c:v>10.18551633376982</c:v>
                </c:pt>
                <c:pt idx="367">
                  <c:v>12.797489472141374</c:v>
                </c:pt>
                <c:pt idx="368">
                  <c:v>13.142372166618379</c:v>
                </c:pt>
                <c:pt idx="369">
                  <c:v>13.395989075945405</c:v>
                </c:pt>
                <c:pt idx="370">
                  <c:v>12.83000141631608</c:v>
                </c:pt>
                <c:pt idx="371">
                  <c:v>14.144120301645419</c:v>
                </c:pt>
                <c:pt idx="372">
                  <c:v>16.393079568303133</c:v>
                </c:pt>
                <c:pt idx="373">
                  <c:v>16.33681628093942</c:v>
                </c:pt>
                <c:pt idx="374">
                  <c:v>14.398961433772829</c:v>
                </c:pt>
                <c:pt idx="375">
                  <c:v>15.876423937915717</c:v>
                </c:pt>
                <c:pt idx="376">
                  <c:v>15.391839293319217</c:v>
                </c:pt>
                <c:pt idx="377">
                  <c:v>15.413731214343498</c:v>
                </c:pt>
                <c:pt idx="378">
                  <c:v>16.651305931457394</c:v>
                </c:pt>
                <c:pt idx="379">
                  <c:v>14.240358464836937</c:v>
                </c:pt>
                <c:pt idx="380">
                  <c:v>14.098880404159152</c:v>
                </c:pt>
                <c:pt idx="381">
                  <c:v>13.755729187036769</c:v>
                </c:pt>
                <c:pt idx="382">
                  <c:v>13.354640524093238</c:v>
                </c:pt>
                <c:pt idx="383">
                  <c:v>12.941282675198661</c:v>
                </c:pt>
                <c:pt idx="384">
                  <c:v>10.065380815059294</c:v>
                </c:pt>
                <c:pt idx="385">
                  <c:v>11.681620249164883</c:v>
                </c:pt>
                <c:pt idx="386">
                  <c:v>11.80115752611627</c:v>
                </c:pt>
                <c:pt idx="387">
                  <c:v>15.026183522231733</c:v>
                </c:pt>
                <c:pt idx="388">
                  <c:v>12.937727432660111</c:v>
                </c:pt>
                <c:pt idx="389">
                  <c:v>14.435814891013438</c:v>
                </c:pt>
                <c:pt idx="390">
                  <c:v>13.051874918717324</c:v>
                </c:pt>
                <c:pt idx="391">
                  <c:v>15.16950508452077</c:v>
                </c:pt>
                <c:pt idx="392">
                  <c:v>12.677174796039726</c:v>
                </c:pt>
                <c:pt idx="393">
                  <c:v>14.619960154612636</c:v>
                </c:pt>
                <c:pt idx="394">
                  <c:v>14.45633580475031</c:v>
                </c:pt>
                <c:pt idx="395">
                  <c:v>13.255339031352131</c:v>
                </c:pt>
                <c:pt idx="396">
                  <c:v>15.322588430088823</c:v>
                </c:pt>
                <c:pt idx="397">
                  <c:v>14.017640329490945</c:v>
                </c:pt>
                <c:pt idx="398">
                  <c:v>14.623952597702877</c:v>
                </c:pt>
                <c:pt idx="399">
                  <c:v>14.626795898873711</c:v>
                </c:pt>
                <c:pt idx="400">
                  <c:v>14.008699223093718</c:v>
                </c:pt>
                <c:pt idx="401">
                  <c:v>12.171753625064765</c:v>
                </c:pt>
                <c:pt idx="402">
                  <c:v>13.783824449004067</c:v>
                </c:pt>
                <c:pt idx="403">
                  <c:v>15.515726208496973</c:v>
                </c:pt>
                <c:pt idx="404">
                  <c:v>11.072742509720465</c:v>
                </c:pt>
                <c:pt idx="405">
                  <c:v>10.897123660542061</c:v>
                </c:pt>
                <c:pt idx="406">
                  <c:v>11.234377129396917</c:v>
                </c:pt>
                <c:pt idx="407">
                  <c:v>12.203296367058719</c:v>
                </c:pt>
                <c:pt idx="408">
                  <c:v>8.9264961697140564</c:v>
                </c:pt>
                <c:pt idx="409">
                  <c:v>11.890297511848686</c:v>
                </c:pt>
                <c:pt idx="410">
                  <c:v>10.878564971060324</c:v>
                </c:pt>
                <c:pt idx="411">
                  <c:v>11.586144279437093</c:v>
                </c:pt>
                <c:pt idx="412">
                  <c:v>14.04803959833591</c:v>
                </c:pt>
                <c:pt idx="413">
                  <c:v>13.219130700125577</c:v>
                </c:pt>
                <c:pt idx="414">
                  <c:v>13.542543879622079</c:v>
                </c:pt>
                <c:pt idx="415">
                  <c:v>13.710705450440845</c:v>
                </c:pt>
                <c:pt idx="416">
                  <c:v>13.821347591565541</c:v>
                </c:pt>
                <c:pt idx="417">
                  <c:v>11.963612807333456</c:v>
                </c:pt>
                <c:pt idx="418">
                  <c:v>14.251624904422764</c:v>
                </c:pt>
                <c:pt idx="419">
                  <c:v>11.316185886034038</c:v>
                </c:pt>
                <c:pt idx="420">
                  <c:v>13.096684946786421</c:v>
                </c:pt>
                <c:pt idx="421">
                  <c:v>11.441916283161056</c:v>
                </c:pt>
                <c:pt idx="422">
                  <c:v>11.395485922537793</c:v>
                </c:pt>
                <c:pt idx="423">
                  <c:v>11.96908066566407</c:v>
                </c:pt>
                <c:pt idx="424">
                  <c:v>12.064097462551283</c:v>
                </c:pt>
                <c:pt idx="425">
                  <c:v>11.140168629163705</c:v>
                </c:pt>
                <c:pt idx="426">
                  <c:v>12.070527875004903</c:v>
                </c:pt>
                <c:pt idx="427">
                  <c:v>14.415517406579479</c:v>
                </c:pt>
                <c:pt idx="428">
                  <c:v>13.867500361205094</c:v>
                </c:pt>
                <c:pt idx="429">
                  <c:v>12.908111470732454</c:v>
                </c:pt>
                <c:pt idx="430">
                  <c:v>14.002749477640831</c:v>
                </c:pt>
                <c:pt idx="431">
                  <c:v>14.439616922742477</c:v>
                </c:pt>
                <c:pt idx="432">
                  <c:v>14.14785229627303</c:v>
                </c:pt>
                <c:pt idx="433">
                  <c:v>13.391975303548605</c:v>
                </c:pt>
                <c:pt idx="434">
                  <c:v>15.193136433354148</c:v>
                </c:pt>
                <c:pt idx="435">
                  <c:v>15.367672741027791</c:v>
                </c:pt>
                <c:pt idx="436">
                  <c:v>16.331723816159645</c:v>
                </c:pt>
                <c:pt idx="437">
                  <c:v>18.279831090858742</c:v>
                </c:pt>
                <c:pt idx="438">
                  <c:v>17.936530079794327</c:v>
                </c:pt>
                <c:pt idx="439">
                  <c:v>17.916627376866074</c:v>
                </c:pt>
                <c:pt idx="440">
                  <c:v>17.554671577695458</c:v>
                </c:pt>
                <c:pt idx="441">
                  <c:v>17.484052304768753</c:v>
                </c:pt>
                <c:pt idx="442">
                  <c:v>13.470175141383132</c:v>
                </c:pt>
                <c:pt idx="443">
                  <c:v>15.873161783565974</c:v>
                </c:pt>
                <c:pt idx="444">
                  <c:v>14.610288301538237</c:v>
                </c:pt>
                <c:pt idx="445">
                  <c:v>16.035735900500839</c:v>
                </c:pt>
                <c:pt idx="446">
                  <c:v>15.934950579197931</c:v>
                </c:pt>
                <c:pt idx="447">
                  <c:v>17.328797442478013</c:v>
                </c:pt>
                <c:pt idx="448">
                  <c:v>18.580344765410768</c:v>
                </c:pt>
                <c:pt idx="449">
                  <c:v>20.284885530712639</c:v>
                </c:pt>
                <c:pt idx="450">
                  <c:v>20.865733686895549</c:v>
                </c:pt>
                <c:pt idx="451">
                  <c:v>20.02623327620655</c:v>
                </c:pt>
                <c:pt idx="452">
                  <c:v>18.927055020899196</c:v>
                </c:pt>
                <c:pt idx="453">
                  <c:v>19.189111943412627</c:v>
                </c:pt>
                <c:pt idx="454">
                  <c:v>17.644785072506895</c:v>
                </c:pt>
                <c:pt idx="455">
                  <c:v>17.367211480479636</c:v>
                </c:pt>
                <c:pt idx="456">
                  <c:v>17.634048221492627</c:v>
                </c:pt>
                <c:pt idx="457">
                  <c:v>18.032004664880226</c:v>
                </c:pt>
                <c:pt idx="458">
                  <c:v>18.714673101263557</c:v>
                </c:pt>
                <c:pt idx="459">
                  <c:v>17.521645045940907</c:v>
                </c:pt>
                <c:pt idx="460">
                  <c:v>18.715553693289376</c:v>
                </c:pt>
                <c:pt idx="461">
                  <c:v>16.141411969038153</c:v>
                </c:pt>
                <c:pt idx="462">
                  <c:v>17.648154868163964</c:v>
                </c:pt>
                <c:pt idx="463">
                  <c:v>17.309224812565173</c:v>
                </c:pt>
                <c:pt idx="464">
                  <c:v>17.04421375466433</c:v>
                </c:pt>
                <c:pt idx="465">
                  <c:v>19.026378374795751</c:v>
                </c:pt>
                <c:pt idx="466">
                  <c:v>18.363320406205897</c:v>
                </c:pt>
                <c:pt idx="467">
                  <c:v>18.85085375619235</c:v>
                </c:pt>
                <c:pt idx="468">
                  <c:v>21.318732812454403</c:v>
                </c:pt>
                <c:pt idx="469">
                  <c:v>20.156871783317591</c:v>
                </c:pt>
                <c:pt idx="470">
                  <c:v>19.445165740619355</c:v>
                </c:pt>
                <c:pt idx="471">
                  <c:v>19.851218646103138</c:v>
                </c:pt>
                <c:pt idx="472">
                  <c:v>19.884260658082553</c:v>
                </c:pt>
                <c:pt idx="473">
                  <c:v>18.673861042535567</c:v>
                </c:pt>
                <c:pt idx="474">
                  <c:v>19.166997802481259</c:v>
                </c:pt>
                <c:pt idx="475">
                  <c:v>17.750834858154921</c:v>
                </c:pt>
                <c:pt idx="476">
                  <c:v>19.333587495659131</c:v>
                </c:pt>
                <c:pt idx="477">
                  <c:v>19.772049335394971</c:v>
                </c:pt>
                <c:pt idx="478">
                  <c:v>19.57184168490792</c:v>
                </c:pt>
                <c:pt idx="479">
                  <c:v>18.90026922912298</c:v>
                </c:pt>
                <c:pt idx="480">
                  <c:v>19.373074341600031</c:v>
                </c:pt>
                <c:pt idx="481">
                  <c:v>20.347751542800154</c:v>
                </c:pt>
                <c:pt idx="482">
                  <c:v>18.51302340398038</c:v>
                </c:pt>
                <c:pt idx="483">
                  <c:v>19.791203037209019</c:v>
                </c:pt>
                <c:pt idx="484">
                  <c:v>19.046692524515787</c:v>
                </c:pt>
                <c:pt idx="485">
                  <c:v>19.509895119535479</c:v>
                </c:pt>
                <c:pt idx="486">
                  <c:v>21.686268748397239</c:v>
                </c:pt>
                <c:pt idx="487">
                  <c:v>21.201211482230576</c:v>
                </c:pt>
                <c:pt idx="488">
                  <c:v>21.899764833408678</c:v>
                </c:pt>
                <c:pt idx="489">
                  <c:v>18.305739008944606</c:v>
                </c:pt>
                <c:pt idx="490">
                  <c:v>17.876470284881691</c:v>
                </c:pt>
                <c:pt idx="491">
                  <c:v>19.043022204628048</c:v>
                </c:pt>
                <c:pt idx="492">
                  <c:v>17.999164618029294</c:v>
                </c:pt>
                <c:pt idx="493">
                  <c:v>18.268163722277126</c:v>
                </c:pt>
                <c:pt idx="494">
                  <c:v>16.261754183285014</c:v>
                </c:pt>
                <c:pt idx="495">
                  <c:v>16.239446143694064</c:v>
                </c:pt>
                <c:pt idx="496">
                  <c:v>16.379477483645143</c:v>
                </c:pt>
                <c:pt idx="497">
                  <c:v>15.05158894794099</c:v>
                </c:pt>
                <c:pt idx="498">
                  <c:v>15.751278901258754</c:v>
                </c:pt>
                <c:pt idx="499">
                  <c:v>18.052388905596484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45-42E9-8CA2-FB7A5F2D7BE4}"/>
            </c:ext>
          </c:extLst>
        </c:ser>
        <c:ser>
          <c:idx val="1"/>
          <c:order val="1"/>
          <c:tx>
            <c:strRef>
              <c:f>HOE!$C$30</c:f>
              <c:strCache>
                <c:ptCount val="1"/>
                <c:pt idx="0">
                  <c:v>"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HOE!$A$31:$A$530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HOE!$C$31:$C$530</c:f>
              <c:numCache>
                <c:formatCode>General</c:formatCode>
                <c:ptCount val="500"/>
                <c:pt idx="0">
                  <c:v>2.701654002333175</c:v>
                </c:pt>
                <c:pt idx="1">
                  <c:v>1.9503821681916265</c:v>
                </c:pt>
                <c:pt idx="2">
                  <c:v>2.3640281467655813</c:v>
                </c:pt>
                <c:pt idx="3">
                  <c:v>2.2497017979862881</c:v>
                </c:pt>
                <c:pt idx="4">
                  <c:v>2.3565087338296897</c:v>
                </c:pt>
                <c:pt idx="5">
                  <c:v>2.9330223294771662</c:v>
                </c:pt>
                <c:pt idx="6">
                  <c:v>2.1761601518087881</c:v>
                </c:pt>
                <c:pt idx="7">
                  <c:v>2.0240711669427394</c:v>
                </c:pt>
                <c:pt idx="8">
                  <c:v>2.3866860865191928</c:v>
                </c:pt>
                <c:pt idx="9">
                  <c:v>2.5245304722282338</c:v>
                </c:pt>
                <c:pt idx="10">
                  <c:v>2.4321944581246084</c:v>
                </c:pt>
                <c:pt idx="11">
                  <c:v>1.9477204520215978</c:v>
                </c:pt>
                <c:pt idx="12">
                  <c:v>2.1379781731098051</c:v>
                </c:pt>
                <c:pt idx="13">
                  <c:v>2.0437973844595532</c:v>
                </c:pt>
                <c:pt idx="14">
                  <c:v>1.9201758812041465</c:v>
                </c:pt>
                <c:pt idx="15">
                  <c:v>2.3503503882862353</c:v>
                </c:pt>
                <c:pt idx="16">
                  <c:v>1.44320214032849</c:v>
                </c:pt>
                <c:pt idx="17">
                  <c:v>2.8127533395215636</c:v>
                </c:pt>
                <c:pt idx="18">
                  <c:v>2.3702892492566083</c:v>
                </c:pt>
                <c:pt idx="19">
                  <c:v>1.9871020625365241</c:v>
                </c:pt>
                <c:pt idx="20">
                  <c:v>2.5333739585386938</c:v>
                </c:pt>
                <c:pt idx="21">
                  <c:v>2.0431733571122783</c:v>
                </c:pt>
                <c:pt idx="22">
                  <c:v>2.0735904646459824</c:v>
                </c:pt>
                <c:pt idx="23">
                  <c:v>1.7350781764557688</c:v>
                </c:pt>
                <c:pt idx="24">
                  <c:v>1.6484458148882595</c:v>
                </c:pt>
                <c:pt idx="25">
                  <c:v>1.8061292419154051</c:v>
                </c:pt>
                <c:pt idx="26">
                  <c:v>3.1492837004261629</c:v>
                </c:pt>
                <c:pt idx="27">
                  <c:v>2.2425076526756356</c:v>
                </c:pt>
                <c:pt idx="28">
                  <c:v>1.6917484672886254</c:v>
                </c:pt>
                <c:pt idx="29">
                  <c:v>2.2078624561291433</c:v>
                </c:pt>
                <c:pt idx="30">
                  <c:v>2.8445695055222791</c:v>
                </c:pt>
                <c:pt idx="31">
                  <c:v>2.571474749593321</c:v>
                </c:pt>
                <c:pt idx="32">
                  <c:v>2.6905923088683403</c:v>
                </c:pt>
                <c:pt idx="33">
                  <c:v>2.0665073698899068</c:v>
                </c:pt>
                <c:pt idx="34">
                  <c:v>1.9261061732962284</c:v>
                </c:pt>
                <c:pt idx="35">
                  <c:v>1.4036463827759094</c:v>
                </c:pt>
                <c:pt idx="36">
                  <c:v>2.241862051616434</c:v>
                </c:pt>
                <c:pt idx="37">
                  <c:v>1.9192338128260773</c:v>
                </c:pt>
                <c:pt idx="38">
                  <c:v>1.9391538405312951</c:v>
                </c:pt>
                <c:pt idx="39">
                  <c:v>2.2411146387689529</c:v>
                </c:pt>
                <c:pt idx="40">
                  <c:v>1.8806554326094562</c:v>
                </c:pt>
                <c:pt idx="41">
                  <c:v>1.2288272876895019</c:v>
                </c:pt>
                <c:pt idx="42">
                  <c:v>1.4886442267848676</c:v>
                </c:pt>
                <c:pt idx="43">
                  <c:v>1.9898907165948274</c:v>
                </c:pt>
                <c:pt idx="44">
                  <c:v>2.0841112431330115</c:v>
                </c:pt>
                <c:pt idx="45">
                  <c:v>1.9555504474534404</c:v>
                </c:pt>
                <c:pt idx="46">
                  <c:v>1.4927502067058107</c:v>
                </c:pt>
                <c:pt idx="47">
                  <c:v>1.7614754517321431</c:v>
                </c:pt>
                <c:pt idx="48">
                  <c:v>2.7892728174052834</c:v>
                </c:pt>
                <c:pt idx="49">
                  <c:v>2.2477678902731086</c:v>
                </c:pt>
                <c:pt idx="50">
                  <c:v>2.3557487722188664</c:v>
                </c:pt>
                <c:pt idx="51">
                  <c:v>2.7619820832432964</c:v>
                </c:pt>
                <c:pt idx="52">
                  <c:v>2.299081045798232</c:v>
                </c:pt>
                <c:pt idx="53">
                  <c:v>2.3835831481052505</c:v>
                </c:pt>
                <c:pt idx="54">
                  <c:v>2.7207455466731894</c:v>
                </c:pt>
                <c:pt idx="55">
                  <c:v>1.6599832072411893</c:v>
                </c:pt>
                <c:pt idx="56">
                  <c:v>1.7307313162025386</c:v>
                </c:pt>
                <c:pt idx="57">
                  <c:v>1.7422520089133682</c:v>
                </c:pt>
                <c:pt idx="58">
                  <c:v>1.8765581427276665</c:v>
                </c:pt>
                <c:pt idx="59">
                  <c:v>2.0500293717519877</c:v>
                </c:pt>
                <c:pt idx="60">
                  <c:v>1.1702549859841977</c:v>
                </c:pt>
                <c:pt idx="61">
                  <c:v>1.4126960553843348</c:v>
                </c:pt>
                <c:pt idx="62">
                  <c:v>1.1454143624336068</c:v>
                </c:pt>
                <c:pt idx="63">
                  <c:v>1.9131371229524858</c:v>
                </c:pt>
                <c:pt idx="64">
                  <c:v>1.4635369267100162</c:v>
                </c:pt>
                <c:pt idx="65">
                  <c:v>1.7668680254202194</c:v>
                </c:pt>
                <c:pt idx="66">
                  <c:v>2.004942324456445</c:v>
                </c:pt>
                <c:pt idx="67">
                  <c:v>1.757525936601549</c:v>
                </c:pt>
                <c:pt idx="68">
                  <c:v>2.4739539903754961</c:v>
                </c:pt>
                <c:pt idx="69">
                  <c:v>2.7915120168942451</c:v>
                </c:pt>
                <c:pt idx="70">
                  <c:v>1.8893641803309187</c:v>
                </c:pt>
                <c:pt idx="71">
                  <c:v>2.5469698359128814</c:v>
                </c:pt>
                <c:pt idx="72">
                  <c:v>2.3898435643105111</c:v>
                </c:pt>
                <c:pt idx="73">
                  <c:v>1.8141312186020104</c:v>
                </c:pt>
                <c:pt idx="74">
                  <c:v>1.7106097491891741</c:v>
                </c:pt>
                <c:pt idx="75">
                  <c:v>2.02838792074472</c:v>
                </c:pt>
                <c:pt idx="76">
                  <c:v>1.4885221927352839</c:v>
                </c:pt>
                <c:pt idx="77">
                  <c:v>1.6674071522080047</c:v>
                </c:pt>
                <c:pt idx="78">
                  <c:v>1.4158551496233751</c:v>
                </c:pt>
                <c:pt idx="79">
                  <c:v>2.5955750151131878</c:v>
                </c:pt>
                <c:pt idx="80">
                  <c:v>3.5931742629251886</c:v>
                </c:pt>
                <c:pt idx="81">
                  <c:v>3.1758958441525151</c:v>
                </c:pt>
                <c:pt idx="82">
                  <c:v>2.6727793358361893</c:v>
                </c:pt>
                <c:pt idx="83">
                  <c:v>1.9579093191792452</c:v>
                </c:pt>
                <c:pt idx="84">
                  <c:v>2.2856708678698157</c:v>
                </c:pt>
                <c:pt idx="85">
                  <c:v>3.137314774444544</c:v>
                </c:pt>
                <c:pt idx="86">
                  <c:v>2.4407633344183015</c:v>
                </c:pt>
                <c:pt idx="87">
                  <c:v>1.1531279037085249</c:v>
                </c:pt>
                <c:pt idx="88">
                  <c:v>1.7269493685870752</c:v>
                </c:pt>
                <c:pt idx="89">
                  <c:v>2.0117510199844899</c:v>
                </c:pt>
                <c:pt idx="90">
                  <c:v>1.3514786053958669</c:v>
                </c:pt>
                <c:pt idx="91">
                  <c:v>1.7040620285113832</c:v>
                </c:pt>
                <c:pt idx="92">
                  <c:v>2.0084680543382727</c:v>
                </c:pt>
                <c:pt idx="93">
                  <c:v>2.5786439730761717</c:v>
                </c:pt>
                <c:pt idx="94">
                  <c:v>2.6598630407390971</c:v>
                </c:pt>
                <c:pt idx="95">
                  <c:v>2.9224485520366228</c:v>
                </c:pt>
                <c:pt idx="96">
                  <c:v>3.0891841120950123</c:v>
                </c:pt>
                <c:pt idx="97">
                  <c:v>1.1016733263262863</c:v>
                </c:pt>
                <c:pt idx="98">
                  <c:v>1.7820775846233599</c:v>
                </c:pt>
                <c:pt idx="99">
                  <c:v>1.4095503049925706</c:v>
                </c:pt>
                <c:pt idx="100">
                  <c:v>1.8149238518503856</c:v>
                </c:pt>
                <c:pt idx="101">
                  <c:v>1.830218285833177</c:v>
                </c:pt>
                <c:pt idx="102">
                  <c:v>2.2765813240922634</c:v>
                </c:pt>
                <c:pt idx="103">
                  <c:v>2.9002029009209584</c:v>
                </c:pt>
                <c:pt idx="104">
                  <c:v>2.5887947893709637</c:v>
                </c:pt>
                <c:pt idx="105">
                  <c:v>2.0804794336073575</c:v>
                </c:pt>
                <c:pt idx="106">
                  <c:v>2.213453080909952</c:v>
                </c:pt>
                <c:pt idx="107">
                  <c:v>2.2025662140510822</c:v>
                </c:pt>
                <c:pt idx="108">
                  <c:v>2.2211942238548374</c:v>
                </c:pt>
                <c:pt idx="109">
                  <c:v>2.2645618454233114</c:v>
                </c:pt>
                <c:pt idx="110">
                  <c:v>0.88707883620930206</c:v>
                </c:pt>
                <c:pt idx="111">
                  <c:v>1.3231332703599628</c:v>
                </c:pt>
                <c:pt idx="112">
                  <c:v>2.2300432375497143</c:v>
                </c:pt>
                <c:pt idx="113">
                  <c:v>2.5063066247640178</c:v>
                </c:pt>
                <c:pt idx="114">
                  <c:v>2.0440220747187556</c:v>
                </c:pt>
                <c:pt idx="115">
                  <c:v>1.5958661600866915</c:v>
                </c:pt>
                <c:pt idx="116">
                  <c:v>1.9266770053689155</c:v>
                </c:pt>
                <c:pt idx="117">
                  <c:v>1.7325775552409413</c:v>
                </c:pt>
                <c:pt idx="118">
                  <c:v>2.7255376206367381</c:v>
                </c:pt>
                <c:pt idx="119">
                  <c:v>2.3097216647263004</c:v>
                </c:pt>
                <c:pt idx="120">
                  <c:v>1.8952170045551537</c:v>
                </c:pt>
                <c:pt idx="121">
                  <c:v>1.6780260552275668</c:v>
                </c:pt>
                <c:pt idx="122">
                  <c:v>2.0137445189184375</c:v>
                </c:pt>
                <c:pt idx="123">
                  <c:v>2.0173331124132554</c:v>
                </c:pt>
                <c:pt idx="124">
                  <c:v>2.5969900302267557</c:v>
                </c:pt>
                <c:pt idx="125">
                  <c:v>2.4480918704949231</c:v>
                </c:pt>
                <c:pt idx="126">
                  <c:v>2.106688342698396</c:v>
                </c:pt>
                <c:pt idx="127">
                  <c:v>1.9587170287729667</c:v>
                </c:pt>
                <c:pt idx="128">
                  <c:v>1.3565032584348402</c:v>
                </c:pt>
                <c:pt idx="129">
                  <c:v>1.9682489793980558</c:v>
                </c:pt>
                <c:pt idx="130">
                  <c:v>1.8254937045540307</c:v>
                </c:pt>
                <c:pt idx="131">
                  <c:v>1.9270788045529925</c:v>
                </c:pt>
                <c:pt idx="132">
                  <c:v>2.639979554890266</c:v>
                </c:pt>
                <c:pt idx="133">
                  <c:v>1.8930059294740997</c:v>
                </c:pt>
                <c:pt idx="134">
                  <c:v>1.1162858423833826</c:v>
                </c:pt>
                <c:pt idx="135">
                  <c:v>1.3639116100343762</c:v>
                </c:pt>
                <c:pt idx="136">
                  <c:v>1.6526660481283684</c:v>
                </c:pt>
                <c:pt idx="137">
                  <c:v>2.2246176683334631</c:v>
                </c:pt>
                <c:pt idx="138">
                  <c:v>2.1205767362227519</c:v>
                </c:pt>
                <c:pt idx="139">
                  <c:v>1.6567217545760062</c:v>
                </c:pt>
                <c:pt idx="140">
                  <c:v>1.9552997077447931</c:v>
                </c:pt>
                <c:pt idx="141">
                  <c:v>0.94117918812168533</c:v>
                </c:pt>
                <c:pt idx="142">
                  <c:v>1.2987117836775304</c:v>
                </c:pt>
                <c:pt idx="143">
                  <c:v>1.3797978726795432</c:v>
                </c:pt>
                <c:pt idx="144">
                  <c:v>1.6028923874394572</c:v>
                </c:pt>
                <c:pt idx="145">
                  <c:v>1.2112931247040577</c:v>
                </c:pt>
                <c:pt idx="146">
                  <c:v>0.85530040190132661</c:v>
                </c:pt>
                <c:pt idx="147">
                  <c:v>0.63374907226797372</c:v>
                </c:pt>
                <c:pt idx="148">
                  <c:v>0.59769599943286122</c:v>
                </c:pt>
                <c:pt idx="149">
                  <c:v>-1.6247784637150264E-2</c:v>
                </c:pt>
                <c:pt idx="150">
                  <c:v>0.70769393209241249</c:v>
                </c:pt>
                <c:pt idx="151">
                  <c:v>1.2680582747047207</c:v>
                </c:pt>
                <c:pt idx="152">
                  <c:v>0.72187521481962991</c:v>
                </c:pt>
                <c:pt idx="153">
                  <c:v>1.0790165430676639</c:v>
                </c:pt>
                <c:pt idx="154">
                  <c:v>1.7992607014888007</c:v>
                </c:pt>
                <c:pt idx="155">
                  <c:v>1.5704980203175585</c:v>
                </c:pt>
                <c:pt idx="156">
                  <c:v>2.266835649999102</c:v>
                </c:pt>
                <c:pt idx="157">
                  <c:v>2.0059273411125895</c:v>
                </c:pt>
                <c:pt idx="158">
                  <c:v>1.833219906878107</c:v>
                </c:pt>
                <c:pt idx="159">
                  <c:v>1.4704132803972869</c:v>
                </c:pt>
                <c:pt idx="160">
                  <c:v>1.3222294889876003</c:v>
                </c:pt>
                <c:pt idx="161">
                  <c:v>1.4490764147421662</c:v>
                </c:pt>
                <c:pt idx="162">
                  <c:v>1.2144346441892799</c:v>
                </c:pt>
                <c:pt idx="163">
                  <c:v>1.5939829554682428</c:v>
                </c:pt>
                <c:pt idx="164">
                  <c:v>1.2401586993619254</c:v>
                </c:pt>
                <c:pt idx="165">
                  <c:v>1.1109870799246919</c:v>
                </c:pt>
                <c:pt idx="166">
                  <c:v>0.69220396055363853</c:v>
                </c:pt>
                <c:pt idx="167">
                  <c:v>0.2172465968295012</c:v>
                </c:pt>
                <c:pt idx="168">
                  <c:v>0.28820211870310386</c:v>
                </c:pt>
                <c:pt idx="169">
                  <c:v>0.40992377596839269</c:v>
                </c:pt>
                <c:pt idx="170">
                  <c:v>0.89154211916758497</c:v>
                </c:pt>
                <c:pt idx="171">
                  <c:v>1.3384768018227731</c:v>
                </c:pt>
                <c:pt idx="172">
                  <c:v>2.1894158277901496</c:v>
                </c:pt>
                <c:pt idx="173">
                  <c:v>1.4168190963167744</c:v>
                </c:pt>
                <c:pt idx="174">
                  <c:v>1.7345726367270347</c:v>
                </c:pt>
                <c:pt idx="175">
                  <c:v>0.9993418462430701</c:v>
                </c:pt>
                <c:pt idx="176">
                  <c:v>0.72440322285633041</c:v>
                </c:pt>
                <c:pt idx="177">
                  <c:v>1.7201775962114527</c:v>
                </c:pt>
                <c:pt idx="178">
                  <c:v>1.0441160234322182</c:v>
                </c:pt>
                <c:pt idx="179">
                  <c:v>1.5137869841711074</c:v>
                </c:pt>
                <c:pt idx="180">
                  <c:v>2.1433666854208564</c:v>
                </c:pt>
                <c:pt idx="181">
                  <c:v>1.4319478961600818</c:v>
                </c:pt>
                <c:pt idx="182">
                  <c:v>1.8382220096823403</c:v>
                </c:pt>
                <c:pt idx="183">
                  <c:v>2.7521303204476668</c:v>
                </c:pt>
                <c:pt idx="184">
                  <c:v>1.7821801240411121</c:v>
                </c:pt>
                <c:pt idx="185">
                  <c:v>1.3320085182122297</c:v>
                </c:pt>
                <c:pt idx="186">
                  <c:v>2.1526332093140979</c:v>
                </c:pt>
                <c:pt idx="187">
                  <c:v>0.97626093618429532</c:v>
                </c:pt>
                <c:pt idx="188">
                  <c:v>1.2841986261935943</c:v>
                </c:pt>
                <c:pt idx="189">
                  <c:v>0.43141447531290522</c:v>
                </c:pt>
                <c:pt idx="190">
                  <c:v>0.78687680636399504</c:v>
                </c:pt>
                <c:pt idx="191">
                  <c:v>1.0615056963243088</c:v>
                </c:pt>
                <c:pt idx="192">
                  <c:v>0.54609795776730641</c:v>
                </c:pt>
                <c:pt idx="193">
                  <c:v>1.1053170497798321</c:v>
                </c:pt>
                <c:pt idx="194">
                  <c:v>0.9614337797816872</c:v>
                </c:pt>
                <c:pt idx="195">
                  <c:v>0.67274677998126942</c:v>
                </c:pt>
                <c:pt idx="196">
                  <c:v>0.65982644116635303</c:v>
                </c:pt>
                <c:pt idx="197">
                  <c:v>1.0040720403907089</c:v>
                </c:pt>
                <c:pt idx="198">
                  <c:v>0.12629697352333524</c:v>
                </c:pt>
                <c:pt idx="199">
                  <c:v>1.0315304018966915</c:v>
                </c:pt>
                <c:pt idx="200">
                  <c:v>1.0779696874155311</c:v>
                </c:pt>
                <c:pt idx="201">
                  <c:v>1.1273223715309051</c:v>
                </c:pt>
                <c:pt idx="202">
                  <c:v>0.70293195267311059</c:v>
                </c:pt>
                <c:pt idx="203">
                  <c:v>1.4966079771392615</c:v>
                </c:pt>
                <c:pt idx="204">
                  <c:v>1.2535105440989951</c:v>
                </c:pt>
                <c:pt idx="205">
                  <c:v>1.4846530063144803</c:v>
                </c:pt>
                <c:pt idx="206">
                  <c:v>1.8866221179372566</c:v>
                </c:pt>
                <c:pt idx="207">
                  <c:v>1.7922815654608912</c:v>
                </c:pt>
                <c:pt idx="208">
                  <c:v>2.0831925862145386</c:v>
                </c:pt>
                <c:pt idx="209">
                  <c:v>1.7832582815845912</c:v>
                </c:pt>
                <c:pt idx="210">
                  <c:v>1.239235063003171</c:v>
                </c:pt>
                <c:pt idx="211">
                  <c:v>1.2889030945056046</c:v>
                </c:pt>
                <c:pt idx="212">
                  <c:v>1.1080675472937886</c:v>
                </c:pt>
                <c:pt idx="213">
                  <c:v>0.93991020927611935</c:v>
                </c:pt>
                <c:pt idx="214">
                  <c:v>0.4226102563756986</c:v>
                </c:pt>
                <c:pt idx="215">
                  <c:v>1.1668589875501678</c:v>
                </c:pt>
                <c:pt idx="216">
                  <c:v>1.0414044946667196</c:v>
                </c:pt>
                <c:pt idx="217">
                  <c:v>1.0838870343224407</c:v>
                </c:pt>
                <c:pt idx="218">
                  <c:v>1.6259254911829986</c:v>
                </c:pt>
                <c:pt idx="219">
                  <c:v>1.1025681812773898</c:v>
                </c:pt>
                <c:pt idx="220">
                  <c:v>1.9405793693780344</c:v>
                </c:pt>
                <c:pt idx="221">
                  <c:v>1.3234132354683927</c:v>
                </c:pt>
                <c:pt idx="222">
                  <c:v>1.4518982870144148</c:v>
                </c:pt>
                <c:pt idx="223">
                  <c:v>1.2462968583259566</c:v>
                </c:pt>
                <c:pt idx="224">
                  <c:v>0.85380576884631543</c:v>
                </c:pt>
                <c:pt idx="225">
                  <c:v>1.0390555968185509</c:v>
                </c:pt>
                <c:pt idx="226">
                  <c:v>1.7815859602048634</c:v>
                </c:pt>
                <c:pt idx="227">
                  <c:v>1.3789876396778595</c:v>
                </c:pt>
                <c:pt idx="228">
                  <c:v>1.1476074816917743</c:v>
                </c:pt>
                <c:pt idx="229">
                  <c:v>2.2695366470570923</c:v>
                </c:pt>
                <c:pt idx="230">
                  <c:v>2.7897592967812912</c:v>
                </c:pt>
                <c:pt idx="231">
                  <c:v>2.6880927350868316</c:v>
                </c:pt>
                <c:pt idx="232">
                  <c:v>1.629232158281017</c:v>
                </c:pt>
                <c:pt idx="233">
                  <c:v>1.6562935586227434</c:v>
                </c:pt>
                <c:pt idx="234">
                  <c:v>1.7833927098890232</c:v>
                </c:pt>
                <c:pt idx="235">
                  <c:v>1.1862353767542895</c:v>
                </c:pt>
                <c:pt idx="236">
                  <c:v>1.3371288732862392</c:v>
                </c:pt>
                <c:pt idx="237">
                  <c:v>1.9944354269347939</c:v>
                </c:pt>
                <c:pt idx="238">
                  <c:v>1.4930540323271364</c:v>
                </c:pt>
                <c:pt idx="239">
                  <c:v>0.8690681974071448</c:v>
                </c:pt>
                <c:pt idx="240">
                  <c:v>2.0768873917159336</c:v>
                </c:pt>
                <c:pt idx="241">
                  <c:v>2.1528591731853353</c:v>
                </c:pt>
                <c:pt idx="242">
                  <c:v>2.0259222481990329</c:v>
                </c:pt>
                <c:pt idx="243">
                  <c:v>2.0941038537117551</c:v>
                </c:pt>
                <c:pt idx="244">
                  <c:v>0.8725897957576163</c:v>
                </c:pt>
                <c:pt idx="245">
                  <c:v>1.3231216728575732</c:v>
                </c:pt>
                <c:pt idx="246">
                  <c:v>1.9160562015905072</c:v>
                </c:pt>
                <c:pt idx="247">
                  <c:v>1.5443199154785341</c:v>
                </c:pt>
                <c:pt idx="248">
                  <c:v>1.1476050126710238</c:v>
                </c:pt>
                <c:pt idx="249">
                  <c:v>0.37615263498936669</c:v>
                </c:pt>
                <c:pt idx="250">
                  <c:v>1.259198112099567</c:v>
                </c:pt>
                <c:pt idx="251">
                  <c:v>1.5176103392132019</c:v>
                </c:pt>
                <c:pt idx="252">
                  <c:v>1.1074120459042764</c:v>
                </c:pt>
                <c:pt idx="253">
                  <c:v>1.533475693894105</c:v>
                </c:pt>
                <c:pt idx="254">
                  <c:v>1.1755976660893537</c:v>
                </c:pt>
                <c:pt idx="255">
                  <c:v>1.8707106849311004</c:v>
                </c:pt>
                <c:pt idx="256">
                  <c:v>2.3043699188751523</c:v>
                </c:pt>
                <c:pt idx="257">
                  <c:v>1.7432722138497621</c:v>
                </c:pt>
                <c:pt idx="258">
                  <c:v>1.4856846898312601</c:v>
                </c:pt>
                <c:pt idx="259">
                  <c:v>2.1391560027103211</c:v>
                </c:pt>
                <c:pt idx="260">
                  <c:v>2.0032791083703785</c:v>
                </c:pt>
                <c:pt idx="261">
                  <c:v>1.5154269164442673</c:v>
                </c:pt>
                <c:pt idx="262">
                  <c:v>1.5931798418977685</c:v>
                </c:pt>
                <c:pt idx="263">
                  <c:v>1.9113624343080535</c:v>
                </c:pt>
                <c:pt idx="264">
                  <c:v>2.3588694571087192</c:v>
                </c:pt>
                <c:pt idx="265">
                  <c:v>2.7247914855191198</c:v>
                </c:pt>
                <c:pt idx="266">
                  <c:v>2.525837830904059</c:v>
                </c:pt>
                <c:pt idx="267">
                  <c:v>1.2039695758899236</c:v>
                </c:pt>
                <c:pt idx="268">
                  <c:v>2.1319571228449443</c:v>
                </c:pt>
                <c:pt idx="269">
                  <c:v>2.1048670212044085</c:v>
                </c:pt>
                <c:pt idx="270">
                  <c:v>1.6814325346131609</c:v>
                </c:pt>
                <c:pt idx="271">
                  <c:v>1.7083320209396526</c:v>
                </c:pt>
                <c:pt idx="272">
                  <c:v>1.9987334275983613</c:v>
                </c:pt>
                <c:pt idx="273">
                  <c:v>2.0671526032450211</c:v>
                </c:pt>
                <c:pt idx="274">
                  <c:v>2.5199150236027492</c:v>
                </c:pt>
                <c:pt idx="275">
                  <c:v>2.529323587274162</c:v>
                </c:pt>
                <c:pt idx="276">
                  <c:v>2.3964296313141009</c:v>
                </c:pt>
                <c:pt idx="277">
                  <c:v>2.0870292591519228</c:v>
                </c:pt>
                <c:pt idx="278">
                  <c:v>2.444942943519393</c:v>
                </c:pt>
                <c:pt idx="279">
                  <c:v>2.4988556191950879</c:v>
                </c:pt>
                <c:pt idx="280">
                  <c:v>1.8836956364492969</c:v>
                </c:pt>
                <c:pt idx="281">
                  <c:v>2.0680799430738155</c:v>
                </c:pt>
                <c:pt idx="282">
                  <c:v>2.1709461031059973</c:v>
                </c:pt>
                <c:pt idx="283">
                  <c:v>1.6827067089137482</c:v>
                </c:pt>
                <c:pt idx="284">
                  <c:v>1.7447685423769386</c:v>
                </c:pt>
                <c:pt idx="285">
                  <c:v>3.1422401892687088</c:v>
                </c:pt>
                <c:pt idx="286">
                  <c:v>2.9491237470941654</c:v>
                </c:pt>
                <c:pt idx="287">
                  <c:v>2.582333939009513</c:v>
                </c:pt>
                <c:pt idx="288">
                  <c:v>2.2882617031071488</c:v>
                </c:pt>
                <c:pt idx="289">
                  <c:v>2.4234673694045554</c:v>
                </c:pt>
                <c:pt idx="290">
                  <c:v>2.2576023782150534</c:v>
                </c:pt>
                <c:pt idx="291">
                  <c:v>1.9810205758516992</c:v>
                </c:pt>
                <c:pt idx="292">
                  <c:v>2.2672204401288094</c:v>
                </c:pt>
                <c:pt idx="293">
                  <c:v>2.6484917285254821</c:v>
                </c:pt>
                <c:pt idx="294">
                  <c:v>2.2819506032196912</c:v>
                </c:pt>
                <c:pt idx="295">
                  <c:v>2.0869415097052455</c:v>
                </c:pt>
                <c:pt idx="296">
                  <c:v>1.608030665229812</c:v>
                </c:pt>
                <c:pt idx="297">
                  <c:v>1.2043573982306914</c:v>
                </c:pt>
                <c:pt idx="298">
                  <c:v>1.7253707198395305</c:v>
                </c:pt>
                <c:pt idx="299">
                  <c:v>1.5883109628751475</c:v>
                </c:pt>
                <c:pt idx="300">
                  <c:v>2.2183500229032997</c:v>
                </c:pt>
                <c:pt idx="301">
                  <c:v>2.1454308543282492</c:v>
                </c:pt>
                <c:pt idx="302">
                  <c:v>2.3201726831997869</c:v>
                </c:pt>
                <c:pt idx="303">
                  <c:v>2.6178989838477387</c:v>
                </c:pt>
                <c:pt idx="304">
                  <c:v>2.685429760988832</c:v>
                </c:pt>
                <c:pt idx="305">
                  <c:v>2.4752494078330036</c:v>
                </c:pt>
                <c:pt idx="306">
                  <c:v>2.8066146862567884</c:v>
                </c:pt>
                <c:pt idx="307">
                  <c:v>2.7426473713321409</c:v>
                </c:pt>
                <c:pt idx="308">
                  <c:v>2.2910449882275428</c:v>
                </c:pt>
                <c:pt idx="309">
                  <c:v>2.2150117714747135</c:v>
                </c:pt>
                <c:pt idx="310">
                  <c:v>2.7234341832355704</c:v>
                </c:pt>
                <c:pt idx="311">
                  <c:v>3.1968464976688562</c:v>
                </c:pt>
                <c:pt idx="312">
                  <c:v>3.4165607449049755</c:v>
                </c:pt>
                <c:pt idx="313">
                  <c:v>4.1415094845264822</c:v>
                </c:pt>
                <c:pt idx="314">
                  <c:v>2.7157798294506472</c:v>
                </c:pt>
                <c:pt idx="315">
                  <c:v>2.6238701567644842</c:v>
                </c:pt>
                <c:pt idx="316">
                  <c:v>1.4902739245872447</c:v>
                </c:pt>
                <c:pt idx="317">
                  <c:v>1.4853438451004695</c:v>
                </c:pt>
                <c:pt idx="318">
                  <c:v>1.8070669776481287</c:v>
                </c:pt>
                <c:pt idx="319">
                  <c:v>1.6252888111252992</c:v>
                </c:pt>
                <c:pt idx="320">
                  <c:v>1.5963956092432157</c:v>
                </c:pt>
                <c:pt idx="321">
                  <c:v>1.6418740420110198</c:v>
                </c:pt>
                <c:pt idx="322">
                  <c:v>1.3272401884328757</c:v>
                </c:pt>
                <c:pt idx="323">
                  <c:v>0.86511524851386934</c:v>
                </c:pt>
                <c:pt idx="324">
                  <c:v>1.3219097932468924</c:v>
                </c:pt>
                <c:pt idx="325">
                  <c:v>1.6609161586055907</c:v>
                </c:pt>
                <c:pt idx="326">
                  <c:v>2.1111110391136592</c:v>
                </c:pt>
                <c:pt idx="327">
                  <c:v>1.6376948659865427</c:v>
                </c:pt>
                <c:pt idx="328">
                  <c:v>1.7869760498225826</c:v>
                </c:pt>
                <c:pt idx="329">
                  <c:v>2.1399453655846434</c:v>
                </c:pt>
                <c:pt idx="330">
                  <c:v>2.1165308215283845</c:v>
                </c:pt>
                <c:pt idx="331">
                  <c:v>2.129316897035193</c:v>
                </c:pt>
                <c:pt idx="332">
                  <c:v>2.380542933486046</c:v>
                </c:pt>
                <c:pt idx="333">
                  <c:v>2.4152491094131139</c:v>
                </c:pt>
                <c:pt idx="334">
                  <c:v>2.392091552735006</c:v>
                </c:pt>
                <c:pt idx="335">
                  <c:v>2.6018179117839408</c:v>
                </c:pt>
                <c:pt idx="336">
                  <c:v>2.6826623823243771</c:v>
                </c:pt>
                <c:pt idx="337">
                  <c:v>2.6303863944730281</c:v>
                </c:pt>
                <c:pt idx="338">
                  <c:v>2.8858145408951228</c:v>
                </c:pt>
                <c:pt idx="339">
                  <c:v>2.7800166123987364</c:v>
                </c:pt>
                <c:pt idx="340">
                  <c:v>2.6684842782854123</c:v>
                </c:pt>
                <c:pt idx="341">
                  <c:v>3.0752653840015904</c:v>
                </c:pt>
                <c:pt idx="342">
                  <c:v>3.0393654588896215</c:v>
                </c:pt>
                <c:pt idx="343">
                  <c:v>2.5948452799361594</c:v>
                </c:pt>
                <c:pt idx="344">
                  <c:v>2.3981751427264446</c:v>
                </c:pt>
                <c:pt idx="345">
                  <c:v>3.3635371014878137</c:v>
                </c:pt>
                <c:pt idx="346">
                  <c:v>3.5759896164987506</c:v>
                </c:pt>
                <c:pt idx="347">
                  <c:v>3.8522363391559074</c:v>
                </c:pt>
                <c:pt idx="348">
                  <c:v>3.402348782992267</c:v>
                </c:pt>
                <c:pt idx="349">
                  <c:v>3.6346446269274439</c:v>
                </c:pt>
                <c:pt idx="350">
                  <c:v>3.8279394227736381</c:v>
                </c:pt>
                <c:pt idx="351">
                  <c:v>3.4079251798172439</c:v>
                </c:pt>
                <c:pt idx="352">
                  <c:v>4.0376573376067197</c:v>
                </c:pt>
                <c:pt idx="353">
                  <c:v>3.7759256327717252</c:v>
                </c:pt>
                <c:pt idx="354">
                  <c:v>3.4355259740989994</c:v>
                </c:pt>
                <c:pt idx="355">
                  <c:v>3.4081241615930358</c:v>
                </c:pt>
                <c:pt idx="356">
                  <c:v>2.7686654317923955</c:v>
                </c:pt>
                <c:pt idx="357">
                  <c:v>2.9450517426270331</c:v>
                </c:pt>
                <c:pt idx="358">
                  <c:v>3.0217452553160191</c:v>
                </c:pt>
                <c:pt idx="359">
                  <c:v>2.6191116410732516</c:v>
                </c:pt>
                <c:pt idx="360">
                  <c:v>2.9700716087633543</c:v>
                </c:pt>
                <c:pt idx="361">
                  <c:v>2.5693059362745592</c:v>
                </c:pt>
                <c:pt idx="362">
                  <c:v>2.8169047599250434</c:v>
                </c:pt>
                <c:pt idx="363">
                  <c:v>2.5582752589614763</c:v>
                </c:pt>
                <c:pt idx="364">
                  <c:v>2.1856155533971333</c:v>
                </c:pt>
                <c:pt idx="365">
                  <c:v>2.1086134524632465</c:v>
                </c:pt>
                <c:pt idx="366">
                  <c:v>1.3504478901672026</c:v>
                </c:pt>
                <c:pt idx="367">
                  <c:v>2.2341545255309181</c:v>
                </c:pt>
                <c:pt idx="368">
                  <c:v>2.6918603297010835</c:v>
                </c:pt>
                <c:pt idx="369">
                  <c:v>3.0084036745261953</c:v>
                </c:pt>
                <c:pt idx="370">
                  <c:v>3.1045484255165228</c:v>
                </c:pt>
                <c:pt idx="371">
                  <c:v>3.3516571025936832</c:v>
                </c:pt>
                <c:pt idx="372">
                  <c:v>3.3415417181562956</c:v>
                </c:pt>
                <c:pt idx="373">
                  <c:v>2.9616918458762629</c:v>
                </c:pt>
                <c:pt idx="374">
                  <c:v>2.5597185738220993</c:v>
                </c:pt>
                <c:pt idx="375">
                  <c:v>2.7419519218310038</c:v>
                </c:pt>
                <c:pt idx="376">
                  <c:v>2.6985885662919662</c:v>
                </c:pt>
                <c:pt idx="377">
                  <c:v>2.5876354185113266</c:v>
                </c:pt>
                <c:pt idx="378">
                  <c:v>2.0173340173634338</c:v>
                </c:pt>
                <c:pt idx="379">
                  <c:v>2.7649594939967646</c:v>
                </c:pt>
                <c:pt idx="380">
                  <c:v>2.595595610062587</c:v>
                </c:pt>
                <c:pt idx="381">
                  <c:v>1.8379234608796022</c:v>
                </c:pt>
                <c:pt idx="382">
                  <c:v>1.7557035395959719</c:v>
                </c:pt>
                <c:pt idx="383">
                  <c:v>1.6972630014558006</c:v>
                </c:pt>
                <c:pt idx="384">
                  <c:v>2.4304038829345158</c:v>
                </c:pt>
                <c:pt idx="385">
                  <c:v>2.8719504478258684</c:v>
                </c:pt>
                <c:pt idx="386">
                  <c:v>2.9440068807062598</c:v>
                </c:pt>
                <c:pt idx="387">
                  <c:v>2.1908334902197533</c:v>
                </c:pt>
                <c:pt idx="388">
                  <c:v>2.7903623207933226</c:v>
                </c:pt>
                <c:pt idx="389">
                  <c:v>2.7058307154818877</c:v>
                </c:pt>
                <c:pt idx="390">
                  <c:v>3.3545863084760446</c:v>
                </c:pt>
                <c:pt idx="391">
                  <c:v>2.2573190071538853</c:v>
                </c:pt>
                <c:pt idx="392">
                  <c:v>2.2015546438067735</c:v>
                </c:pt>
                <c:pt idx="393">
                  <c:v>3.0538700752928558</c:v>
                </c:pt>
                <c:pt idx="394">
                  <c:v>2.6336348927306972</c:v>
                </c:pt>
                <c:pt idx="395">
                  <c:v>2.0169974509185256</c:v>
                </c:pt>
                <c:pt idx="396">
                  <c:v>2.3597020496947803</c:v>
                </c:pt>
                <c:pt idx="397">
                  <c:v>2.3035244768750518</c:v>
                </c:pt>
                <c:pt idx="398">
                  <c:v>2.431250573368275</c:v>
                </c:pt>
                <c:pt idx="399">
                  <c:v>2.5332078551536403</c:v>
                </c:pt>
                <c:pt idx="400">
                  <c:v>3.448976790773759</c:v>
                </c:pt>
                <c:pt idx="401">
                  <c:v>2.2643580237332057</c:v>
                </c:pt>
                <c:pt idx="402">
                  <c:v>1.8879894791260949</c:v>
                </c:pt>
                <c:pt idx="403">
                  <c:v>2.1336656803628378</c:v>
                </c:pt>
                <c:pt idx="404">
                  <c:v>1.8427553144942195</c:v>
                </c:pt>
                <c:pt idx="405">
                  <c:v>2.0543362460274248</c:v>
                </c:pt>
                <c:pt idx="406">
                  <c:v>2.2083217798374655</c:v>
                </c:pt>
                <c:pt idx="407">
                  <c:v>2.4054333763724647</c:v>
                </c:pt>
                <c:pt idx="408">
                  <c:v>1.5256421878458637</c:v>
                </c:pt>
                <c:pt idx="409">
                  <c:v>2.2697922097502041</c:v>
                </c:pt>
                <c:pt idx="410">
                  <c:v>2.7157281938186708</c:v>
                </c:pt>
                <c:pt idx="411">
                  <c:v>2.9564737824318668</c:v>
                </c:pt>
                <c:pt idx="412">
                  <c:v>2.8008056263288723</c:v>
                </c:pt>
                <c:pt idx="413">
                  <c:v>2.1386873743340784</c:v>
                </c:pt>
                <c:pt idx="414">
                  <c:v>2.0745999148325605</c:v>
                </c:pt>
                <c:pt idx="415">
                  <c:v>2.1650298376117822</c:v>
                </c:pt>
                <c:pt idx="416">
                  <c:v>2.4806334029059771</c:v>
                </c:pt>
                <c:pt idx="417">
                  <c:v>2.4094829182455904</c:v>
                </c:pt>
                <c:pt idx="418">
                  <c:v>2.2747360368036684</c:v>
                </c:pt>
                <c:pt idx="419">
                  <c:v>2.3223155026680837</c:v>
                </c:pt>
                <c:pt idx="420">
                  <c:v>1.4289113786951488</c:v>
                </c:pt>
                <c:pt idx="421">
                  <c:v>1.9061782590500562</c:v>
                </c:pt>
                <c:pt idx="422">
                  <c:v>2.452407718729904</c:v>
                </c:pt>
                <c:pt idx="423">
                  <c:v>2.6765424943082259</c:v>
                </c:pt>
                <c:pt idx="424">
                  <c:v>2.3299255398014362</c:v>
                </c:pt>
                <c:pt idx="425">
                  <c:v>2.6650038489624528</c:v>
                </c:pt>
                <c:pt idx="426">
                  <c:v>3.0831428794827911</c:v>
                </c:pt>
                <c:pt idx="427">
                  <c:v>2.6913209901826893</c:v>
                </c:pt>
                <c:pt idx="428">
                  <c:v>2.5257011639761395</c:v>
                </c:pt>
                <c:pt idx="429">
                  <c:v>1.4303661999748263</c:v>
                </c:pt>
                <c:pt idx="430">
                  <c:v>1.9523255788226259</c:v>
                </c:pt>
                <c:pt idx="431">
                  <c:v>1.893430126514243</c:v>
                </c:pt>
                <c:pt idx="432">
                  <c:v>3.2867187057930156</c:v>
                </c:pt>
                <c:pt idx="433">
                  <c:v>3.224454990532994</c:v>
                </c:pt>
                <c:pt idx="434">
                  <c:v>3.3969324326539532</c:v>
                </c:pt>
                <c:pt idx="435">
                  <c:v>3.089932620861358</c:v>
                </c:pt>
                <c:pt idx="436">
                  <c:v>3.8620018676831065</c:v>
                </c:pt>
                <c:pt idx="437">
                  <c:v>3.4065136679444064</c:v>
                </c:pt>
                <c:pt idx="438">
                  <c:v>3.1102957493944947</c:v>
                </c:pt>
                <c:pt idx="439">
                  <c:v>2.8812688922119403</c:v>
                </c:pt>
                <c:pt idx="440">
                  <c:v>2.7563745442693151</c:v>
                </c:pt>
                <c:pt idx="441">
                  <c:v>1.4088235975969838</c:v>
                </c:pt>
                <c:pt idx="442">
                  <c:v>2.1441664116299872</c:v>
                </c:pt>
                <c:pt idx="443">
                  <c:v>3.2047438495266487</c:v>
                </c:pt>
                <c:pt idx="444">
                  <c:v>3.9761888275010104</c:v>
                </c:pt>
                <c:pt idx="445">
                  <c:v>3.0756444909103089</c:v>
                </c:pt>
                <c:pt idx="446">
                  <c:v>3.4416892375758854</c:v>
                </c:pt>
                <c:pt idx="447">
                  <c:v>3.3409379399480779</c:v>
                </c:pt>
                <c:pt idx="448">
                  <c:v>3.2306977730937194</c:v>
                </c:pt>
                <c:pt idx="449">
                  <c:v>3.5787756575941962</c:v>
                </c:pt>
                <c:pt idx="450">
                  <c:v>4.0752432407102379</c:v>
                </c:pt>
                <c:pt idx="451">
                  <c:v>3.5424192219292658</c:v>
                </c:pt>
                <c:pt idx="452">
                  <c:v>2.7019986787999142</c:v>
                </c:pt>
                <c:pt idx="453">
                  <c:v>2.1062035928130731</c:v>
                </c:pt>
                <c:pt idx="454">
                  <c:v>2.543701877625212</c:v>
                </c:pt>
                <c:pt idx="455">
                  <c:v>3.6980183476646795</c:v>
                </c:pt>
                <c:pt idx="456">
                  <c:v>3.3303900394787163</c:v>
                </c:pt>
                <c:pt idx="457">
                  <c:v>3.4314165694156449</c:v>
                </c:pt>
                <c:pt idx="458">
                  <c:v>3.9543591592873537</c:v>
                </c:pt>
                <c:pt idx="459">
                  <c:v>3.2711579859328923</c:v>
                </c:pt>
                <c:pt idx="460">
                  <c:v>3.4256779105486101</c:v>
                </c:pt>
                <c:pt idx="461">
                  <c:v>2.1309149370324287</c:v>
                </c:pt>
                <c:pt idx="462">
                  <c:v>3.1425800674178728</c:v>
                </c:pt>
                <c:pt idx="463">
                  <c:v>3.0747982601937798</c:v>
                </c:pt>
                <c:pt idx="464">
                  <c:v>3.1330095101806048</c:v>
                </c:pt>
                <c:pt idx="465">
                  <c:v>3.9109547260373576</c:v>
                </c:pt>
                <c:pt idx="466">
                  <c:v>3.8334179666712029</c:v>
                </c:pt>
                <c:pt idx="467">
                  <c:v>4.5208844562302435</c:v>
                </c:pt>
                <c:pt idx="468">
                  <c:v>4.8008167388610019</c:v>
                </c:pt>
                <c:pt idx="469">
                  <c:v>2.8363325255430012</c:v>
                </c:pt>
                <c:pt idx="470">
                  <c:v>2.3414598014279089</c:v>
                </c:pt>
                <c:pt idx="471">
                  <c:v>3.5511430720519339</c:v>
                </c:pt>
                <c:pt idx="472">
                  <c:v>3.3424218812306092</c:v>
                </c:pt>
                <c:pt idx="473">
                  <c:v>3.2412883347322796</c:v>
                </c:pt>
                <c:pt idx="474">
                  <c:v>3.4368105360024321</c:v>
                </c:pt>
                <c:pt idx="475">
                  <c:v>3.7076184997182295</c:v>
                </c:pt>
                <c:pt idx="476">
                  <c:v>3.8026923496326948</c:v>
                </c:pt>
                <c:pt idx="477">
                  <c:v>3.4340138928037316</c:v>
                </c:pt>
                <c:pt idx="478">
                  <c:v>3.7747931866213902</c:v>
                </c:pt>
                <c:pt idx="479">
                  <c:v>3.5419095051745111</c:v>
                </c:pt>
                <c:pt idx="480">
                  <c:v>3.2995486617030441</c:v>
                </c:pt>
                <c:pt idx="481">
                  <c:v>3.4182305209441526</c:v>
                </c:pt>
                <c:pt idx="482">
                  <c:v>4.0017135135075348</c:v>
                </c:pt>
                <c:pt idx="483">
                  <c:v>3.3883414828241643</c:v>
                </c:pt>
                <c:pt idx="484">
                  <c:v>3.6455982344425402</c:v>
                </c:pt>
                <c:pt idx="485">
                  <c:v>4.357004469363865</c:v>
                </c:pt>
                <c:pt idx="486">
                  <c:v>4.4715812101255352</c:v>
                </c:pt>
                <c:pt idx="487">
                  <c:v>3.5095079726962748</c:v>
                </c:pt>
                <c:pt idx="488">
                  <c:v>3.0298085032546354</c:v>
                </c:pt>
                <c:pt idx="489">
                  <c:v>2.913979657984048</c:v>
                </c:pt>
                <c:pt idx="490">
                  <c:v>3.5747496008577562</c:v>
                </c:pt>
                <c:pt idx="491">
                  <c:v>2.8449904851758743</c:v>
                </c:pt>
                <c:pt idx="492">
                  <c:v>2.9060274939782746</c:v>
                </c:pt>
                <c:pt idx="493">
                  <c:v>2.9904815743679212</c:v>
                </c:pt>
                <c:pt idx="494">
                  <c:v>2.775215035849218</c:v>
                </c:pt>
                <c:pt idx="495">
                  <c:v>1.8024504794718377</c:v>
                </c:pt>
                <c:pt idx="496">
                  <c:v>2.5153468166338819</c:v>
                </c:pt>
                <c:pt idx="497">
                  <c:v>2.9686711504114771</c:v>
                </c:pt>
                <c:pt idx="498">
                  <c:v>3.3642563063986506</c:v>
                </c:pt>
                <c:pt idx="499">
                  <c:v>3.3376080503176944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45-42E9-8CA2-FB7A5F2D7BE4}"/>
            </c:ext>
          </c:extLst>
        </c:ser>
        <c:ser>
          <c:idx val="2"/>
          <c:order val="2"/>
          <c:tx>
            <c:strRef>
              <c:f>HOE!$R$30</c:f>
              <c:strCache>
                <c:ptCount val="1"/>
                <c:pt idx="0">
                  <c:v>0.800848191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HOE!$A$31:$A$530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HOE!$M$32:$M$530</c:f>
              <c:numCache>
                <c:formatCode>General</c:formatCode>
                <c:ptCount val="49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11.860440069179711</c:v>
                </c:pt>
                <c:pt idx="20">
                  <c:v>11.828860676975497</c:v>
                </c:pt>
                <c:pt idx="21">
                  <c:v>11.745333503107091</c:v>
                </c:pt>
                <c:pt idx="22">
                  <c:v>11.635176057031527</c:v>
                </c:pt>
                <c:pt idx="23">
                  <c:v>11.52983200370031</c:v>
                </c:pt>
                <c:pt idx="24">
                  <c:v>11.465868907462868</c:v>
                </c:pt>
                <c:pt idx="25">
                  <c:v>11.47281818164689</c:v>
                </c:pt>
                <c:pt idx="26">
                  <c:v>11.561158461314472</c:v>
                </c:pt>
                <c:pt idx="27">
                  <c:v>11.732741521236846</c:v>
                </c:pt>
                <c:pt idx="28">
                  <c:v>11.973079526647883</c:v>
                </c:pt>
                <c:pt idx="29">
                  <c:v>12.238314375801131</c:v>
                </c:pt>
                <c:pt idx="30">
                  <c:v>12.460739416000951</c:v>
                </c:pt>
                <c:pt idx="31">
                  <c:v>12.582750429043598</c:v>
                </c:pt>
                <c:pt idx="32">
                  <c:v>12.569554720342323</c:v>
                </c:pt>
                <c:pt idx="33">
                  <c:v>12.414719627265752</c:v>
                </c:pt>
                <c:pt idx="34">
                  <c:v>12.154645264239946</c:v>
                </c:pt>
                <c:pt idx="35">
                  <c:v>11.843221966073905</c:v>
                </c:pt>
                <c:pt idx="36">
                  <c:v>11.515335494387449</c:v>
                </c:pt>
                <c:pt idx="37">
                  <c:v>11.187240134462183</c:v>
                </c:pt>
                <c:pt idx="38">
                  <c:v>10.866411064259227</c:v>
                </c:pt>
                <c:pt idx="39">
                  <c:v>10.564227395851454</c:v>
                </c:pt>
                <c:pt idx="40">
                  <c:v>10.307560824545716</c:v>
                </c:pt>
                <c:pt idx="41">
                  <c:v>10.108141522183764</c:v>
                </c:pt>
                <c:pt idx="42">
                  <c:v>9.9769476087277376</c:v>
                </c:pt>
                <c:pt idx="43">
                  <c:v>9.9170158756075857</c:v>
                </c:pt>
                <c:pt idx="44">
                  <c:v>9.9386222612520196</c:v>
                </c:pt>
                <c:pt idx="45">
                  <c:v>10.058518810676281</c:v>
                </c:pt>
                <c:pt idx="46">
                  <c:v>10.291975440272164</c:v>
                </c:pt>
                <c:pt idx="47">
                  <c:v>10.63799827323038</c:v>
                </c:pt>
                <c:pt idx="48">
                  <c:v>11.067782714376422</c:v>
                </c:pt>
                <c:pt idx="49">
                  <c:v>11.535072385681389</c:v>
                </c:pt>
                <c:pt idx="50">
                  <c:v>11.981716991137743</c:v>
                </c:pt>
                <c:pt idx="51">
                  <c:v>12.335846871492501</c:v>
                </c:pt>
                <c:pt idx="52">
                  <c:v>12.540284356214492</c:v>
                </c:pt>
                <c:pt idx="53">
                  <c:v>12.570148824130728</c:v>
                </c:pt>
                <c:pt idx="54">
                  <c:v>12.429175270223803</c:v>
                </c:pt>
                <c:pt idx="55">
                  <c:v>12.128214971397941</c:v>
                </c:pt>
                <c:pt idx="56">
                  <c:v>11.694172271986753</c:v>
                </c:pt>
                <c:pt idx="57">
                  <c:v>11.168850122882624</c:v>
                </c:pt>
                <c:pt idx="58">
                  <c:v>10.60328224029729</c:v>
                </c:pt>
                <c:pt idx="59">
                  <c:v>10.045663340458013</c:v>
                </c:pt>
                <c:pt idx="60">
                  <c:v>9.5476844140987573</c:v>
                </c:pt>
                <c:pt idx="61">
                  <c:v>9.1504021458791378</c:v>
                </c:pt>
                <c:pt idx="62">
                  <c:v>8.8891478513647719</c:v>
                </c:pt>
                <c:pt idx="63">
                  <c:v>8.7966593481069406</c:v>
                </c:pt>
                <c:pt idx="64">
                  <c:v>8.8870382561552255</c:v>
                </c:pt>
                <c:pt idx="65">
                  <c:v>9.1509908640551867</c:v>
                </c:pt>
                <c:pt idx="66">
                  <c:v>9.5611754122922719</c:v>
                </c:pt>
                <c:pt idx="67">
                  <c:v>10.078894217909145</c:v>
                </c:pt>
                <c:pt idx="68">
                  <c:v>10.633209513533265</c:v>
                </c:pt>
                <c:pt idx="69">
                  <c:v>11.136263403793107</c:v>
                </c:pt>
                <c:pt idx="70">
                  <c:v>11.51857164389628</c:v>
                </c:pt>
                <c:pt idx="71">
                  <c:v>11.732061393159569</c:v>
                </c:pt>
                <c:pt idx="72">
                  <c:v>11.752946511772928</c:v>
                </c:pt>
                <c:pt idx="73">
                  <c:v>11.597200133408165</c:v>
                </c:pt>
                <c:pt idx="74">
                  <c:v>11.332162691050415</c:v>
                </c:pt>
                <c:pt idx="75">
                  <c:v>11.06072829374115</c:v>
                </c:pt>
                <c:pt idx="76">
                  <c:v>10.896937615247483</c:v>
                </c:pt>
                <c:pt idx="77">
                  <c:v>10.944692179729467</c:v>
                </c:pt>
                <c:pt idx="78">
                  <c:v>11.225427782415302</c:v>
                </c:pt>
                <c:pt idx="79">
                  <c:v>11.700103443106439</c:v>
                </c:pt>
                <c:pt idx="80">
                  <c:v>12.288826323485466</c:v>
                </c:pt>
                <c:pt idx="81">
                  <c:v>12.883360604847141</c:v>
                </c:pt>
                <c:pt idx="82">
                  <c:v>13.364226324480118</c:v>
                </c:pt>
                <c:pt idx="83">
                  <c:v>13.64288013795179</c:v>
                </c:pt>
                <c:pt idx="84">
                  <c:v>13.668777145990379</c:v>
                </c:pt>
                <c:pt idx="85">
                  <c:v>13.424697686392692</c:v>
                </c:pt>
                <c:pt idx="86">
                  <c:v>12.948103565612584</c:v>
                </c:pt>
                <c:pt idx="87">
                  <c:v>12.332770380279237</c:v>
                </c:pt>
                <c:pt idx="88">
                  <c:v>11.697478313777877</c:v>
                </c:pt>
                <c:pt idx="89">
                  <c:v>11.163765321004577</c:v>
                </c:pt>
                <c:pt idx="90">
                  <c:v>10.848507946210765</c:v>
                </c:pt>
                <c:pt idx="91">
                  <c:v>10.80518492463424</c:v>
                </c:pt>
                <c:pt idx="92">
                  <c:v>10.993868822278928</c:v>
                </c:pt>
                <c:pt idx="93">
                  <c:v>11.314567446401893</c:v>
                </c:pt>
                <c:pt idx="94">
                  <c:v>11.655100009072953</c:v>
                </c:pt>
                <c:pt idx="95">
                  <c:v>11.906065749028226</c:v>
                </c:pt>
                <c:pt idx="96">
                  <c:v>11.983835500470041</c:v>
                </c:pt>
                <c:pt idx="97">
                  <c:v>11.885745294003897</c:v>
                </c:pt>
                <c:pt idx="98">
                  <c:v>11.666986504477634</c:v>
                </c:pt>
                <c:pt idx="99">
                  <c:v>11.424806046065857</c:v>
                </c:pt>
                <c:pt idx="100">
                  <c:v>11.254295366962445</c:v>
                </c:pt>
                <c:pt idx="101">
                  <c:v>11.208596839713083</c:v>
                </c:pt>
                <c:pt idx="102">
                  <c:v>11.295001449126083</c:v>
                </c:pt>
                <c:pt idx="103">
                  <c:v>11.489023678725413</c:v>
                </c:pt>
                <c:pt idx="104">
                  <c:v>11.73804251737597</c:v>
                </c:pt>
                <c:pt idx="105">
                  <c:v>11.952747576576122</c:v>
                </c:pt>
                <c:pt idx="106">
                  <c:v>12.046037114824925</c:v>
                </c:pt>
                <c:pt idx="107">
                  <c:v>11.971926076575478</c:v>
                </c:pt>
                <c:pt idx="108">
                  <c:v>11.740686801002893</c:v>
                </c:pt>
                <c:pt idx="109">
                  <c:v>11.406271480138123</c:v>
                </c:pt>
                <c:pt idx="110">
                  <c:v>11.057673841985402</c:v>
                </c:pt>
                <c:pt idx="111">
                  <c:v>10.763965150812135</c:v>
                </c:pt>
                <c:pt idx="112">
                  <c:v>10.556901765139921</c:v>
                </c:pt>
                <c:pt idx="113">
                  <c:v>10.45397633076306</c:v>
                </c:pt>
                <c:pt idx="114">
                  <c:v>10.455082272988966</c:v>
                </c:pt>
                <c:pt idx="115">
                  <c:v>10.542987556900563</c:v>
                </c:pt>
                <c:pt idx="116">
                  <c:v>10.684106030633121</c:v>
                </c:pt>
                <c:pt idx="117">
                  <c:v>10.846645622351566</c:v>
                </c:pt>
                <c:pt idx="118">
                  <c:v>10.998737589081639</c:v>
                </c:pt>
                <c:pt idx="119">
                  <c:v>11.118542382732647</c:v>
                </c:pt>
                <c:pt idx="120">
                  <c:v>11.206023355232809</c:v>
                </c:pt>
                <c:pt idx="121">
                  <c:v>11.28295424097962</c:v>
                </c:pt>
                <c:pt idx="122">
                  <c:v>11.361438625139082</c:v>
                </c:pt>
                <c:pt idx="123">
                  <c:v>11.43992853150845</c:v>
                </c:pt>
                <c:pt idx="124">
                  <c:v>11.491024162308879</c:v>
                </c:pt>
                <c:pt idx="125">
                  <c:v>11.475451240707235</c:v>
                </c:pt>
                <c:pt idx="126">
                  <c:v>11.382951332810858</c:v>
                </c:pt>
                <c:pt idx="127">
                  <c:v>11.238513917571913</c:v>
                </c:pt>
                <c:pt idx="128">
                  <c:v>11.077416399742257</c:v>
                </c:pt>
                <c:pt idx="129">
                  <c:v>10.915347469930932</c:v>
                </c:pt>
                <c:pt idx="130">
                  <c:v>10.745243448985851</c:v>
                </c:pt>
                <c:pt idx="131">
                  <c:v>10.554243846654385</c:v>
                </c:pt>
                <c:pt idx="132">
                  <c:v>10.344934584787765</c:v>
                </c:pt>
                <c:pt idx="133">
                  <c:v>10.139160704747862</c:v>
                </c:pt>
                <c:pt idx="134">
                  <c:v>9.9629697257120444</c:v>
                </c:pt>
                <c:pt idx="135">
                  <c:v>9.836168316600741</c:v>
                </c:pt>
                <c:pt idx="136">
                  <c:v>9.7442268154413441</c:v>
                </c:pt>
                <c:pt idx="137">
                  <c:v>9.6509279944798454</c:v>
                </c:pt>
                <c:pt idx="138">
                  <c:v>9.5216823945894546</c:v>
                </c:pt>
                <c:pt idx="139">
                  <c:v>9.3424690680735729</c:v>
                </c:pt>
                <c:pt idx="140">
                  <c:v>9.1053600476188397</c:v>
                </c:pt>
                <c:pt idx="141">
                  <c:v>8.8089286241605844</c:v>
                </c:pt>
                <c:pt idx="142">
                  <c:v>8.4525952400120605</c:v>
                </c:pt>
                <c:pt idx="143">
                  <c:v>8.0164066195709509</c:v>
                </c:pt>
                <c:pt idx="144">
                  <c:v>7.478046935648023</c:v>
                </c:pt>
                <c:pt idx="145">
                  <c:v>6.8435967582395909</c:v>
                </c:pt>
                <c:pt idx="146">
                  <c:v>6.1631406518465539</c:v>
                </c:pt>
                <c:pt idx="147">
                  <c:v>5.5029890337783636</c:v>
                </c:pt>
                <c:pt idx="148">
                  <c:v>4.9371245932052972</c:v>
                </c:pt>
                <c:pt idx="149">
                  <c:v>4.5395971488336126</c:v>
                </c:pt>
                <c:pt idx="150">
                  <c:v>4.3630212220736917</c:v>
                </c:pt>
                <c:pt idx="151">
                  <c:v>4.4418274755031941</c:v>
                </c:pt>
                <c:pt idx="152">
                  <c:v>4.784410624276247</c:v>
                </c:pt>
                <c:pt idx="153">
                  <c:v>5.3640536599077029</c:v>
                </c:pt>
                <c:pt idx="154">
                  <c:v>6.1060881753227898</c:v>
                </c:pt>
                <c:pt idx="155">
                  <c:v>6.9063352836503773</c:v>
                </c:pt>
                <c:pt idx="156">
                  <c:v>7.6510914170367901</c:v>
                </c:pt>
                <c:pt idx="157">
                  <c:v>8.2397031760002797</c:v>
                </c:pt>
                <c:pt idx="158">
                  <c:v>8.6182057909837777</c:v>
                </c:pt>
                <c:pt idx="159">
                  <c:v>8.773339916442799</c:v>
                </c:pt>
                <c:pt idx="160">
                  <c:v>8.7207151546645498</c:v>
                </c:pt>
                <c:pt idx="161">
                  <c:v>8.487790183658257</c:v>
                </c:pt>
                <c:pt idx="162">
                  <c:v>8.1023776448343305</c:v>
                </c:pt>
                <c:pt idx="163">
                  <c:v>7.5802588644625777</c:v>
                </c:pt>
                <c:pt idx="164">
                  <c:v>6.9468637049791386</c:v>
                </c:pt>
                <c:pt idx="165">
                  <c:v>6.258152322435536</c:v>
                </c:pt>
                <c:pt idx="166">
                  <c:v>5.5856649265072162</c:v>
                </c:pt>
                <c:pt idx="167">
                  <c:v>5.0239821487697123</c:v>
                </c:pt>
                <c:pt idx="168">
                  <c:v>4.6626629477915493</c:v>
                </c:pt>
                <c:pt idx="169">
                  <c:v>4.5619503346904002</c:v>
                </c:pt>
                <c:pt idx="170">
                  <c:v>4.7142752468572899</c:v>
                </c:pt>
                <c:pt idx="171">
                  <c:v>5.0672999439255095</c:v>
                </c:pt>
                <c:pt idx="172">
                  <c:v>5.5376412642062309</c:v>
                </c:pt>
                <c:pt idx="173">
                  <c:v>6.0239936157552716</c:v>
                </c:pt>
                <c:pt idx="174">
                  <c:v>6.4585289477522094</c:v>
                </c:pt>
                <c:pt idx="175">
                  <c:v>6.8122890489743417</c:v>
                </c:pt>
                <c:pt idx="176">
                  <c:v>7.0854793439559804</c:v>
                </c:pt>
                <c:pt idx="177">
                  <c:v>7.3065636130401286</c:v>
                </c:pt>
                <c:pt idx="178">
                  <c:v>7.5389082224368122</c:v>
                </c:pt>
                <c:pt idx="179">
                  <c:v>7.8246326340972949</c:v>
                </c:pt>
                <c:pt idx="180">
                  <c:v>8.1765105381865251</c:v>
                </c:pt>
                <c:pt idx="181">
                  <c:v>8.5773432824017029</c:v>
                </c:pt>
                <c:pt idx="182">
                  <c:v>8.9782583172644603</c:v>
                </c:pt>
                <c:pt idx="183">
                  <c:v>9.2889989245971769</c:v>
                </c:pt>
                <c:pt idx="184">
                  <c:v>9.4207995714110861</c:v>
                </c:pt>
                <c:pt idx="185">
                  <c:v>9.3235810841864772</c:v>
                </c:pt>
                <c:pt idx="186">
                  <c:v>8.9828990589875399</c:v>
                </c:pt>
                <c:pt idx="187">
                  <c:v>8.4296981078750228</c:v>
                </c:pt>
                <c:pt idx="188">
                  <c:v>7.7395157294296393</c:v>
                </c:pt>
                <c:pt idx="189">
                  <c:v>7.0022170907104826</c:v>
                </c:pt>
                <c:pt idx="190">
                  <c:v>6.2919517497855253</c:v>
                </c:pt>
                <c:pt idx="191">
                  <c:v>5.6708885225686423</c:v>
                </c:pt>
                <c:pt idx="192">
                  <c:v>5.1751242200578504</c:v>
                </c:pt>
                <c:pt idx="193">
                  <c:v>4.7951192142779817</c:v>
                </c:pt>
                <c:pt idx="194">
                  <c:v>4.5228670309105912</c:v>
                </c:pt>
                <c:pt idx="195">
                  <c:v>4.3384435934264491</c:v>
                </c:pt>
                <c:pt idx="196">
                  <c:v>4.2239898915189986</c:v>
                </c:pt>
                <c:pt idx="197">
                  <c:v>4.1765613703272386</c:v>
                </c:pt>
                <c:pt idx="198">
                  <c:v>4.1997662873584893</c:v>
                </c:pt>
                <c:pt idx="199">
                  <c:v>4.3022095667931701</c:v>
                </c:pt>
                <c:pt idx="200">
                  <c:v>4.4913676814746699</c:v>
                </c:pt>
                <c:pt idx="201">
                  <c:v>4.7844306177347935</c:v>
                </c:pt>
                <c:pt idx="202">
                  <c:v>5.1891005445381309</c:v>
                </c:pt>
                <c:pt idx="203">
                  <c:v>5.7023318582285292</c:v>
                </c:pt>
                <c:pt idx="204">
                  <c:v>6.2983157997061978</c:v>
                </c:pt>
                <c:pt idx="205">
                  <c:v>6.9284135170296688</c:v>
                </c:pt>
                <c:pt idx="206">
                  <c:v>7.518622651743307</c:v>
                </c:pt>
                <c:pt idx="207">
                  <c:v>7.9961655530842961</c:v>
                </c:pt>
                <c:pt idx="208">
                  <c:v>8.2966965006775002</c:v>
                </c:pt>
                <c:pt idx="209">
                  <c:v>8.3741441182483687</c:v>
                </c:pt>
                <c:pt idx="210">
                  <c:v>8.2212642489343661</c:v>
                </c:pt>
                <c:pt idx="211">
                  <c:v>7.8733438414549575</c:v>
                </c:pt>
                <c:pt idx="212">
                  <c:v>7.399504843138053</c:v>
                </c:pt>
                <c:pt idx="213">
                  <c:v>6.8864643129174601</c:v>
                </c:pt>
                <c:pt idx="214">
                  <c:v>6.4319056080635075</c:v>
                </c:pt>
                <c:pt idx="215">
                  <c:v>6.1181448542317156</c:v>
                </c:pt>
                <c:pt idx="216">
                  <c:v>5.9874830044733898</c:v>
                </c:pt>
                <c:pt idx="217">
                  <c:v>6.0423481729088024</c:v>
                </c:pt>
                <c:pt idx="218">
                  <c:v>6.2404200608070175</c:v>
                </c:pt>
                <c:pt idx="219">
                  <c:v>6.5091523693063023</c:v>
                </c:pt>
                <c:pt idx="220">
                  <c:v>6.7661231243615747</c:v>
                </c:pt>
                <c:pt idx="221">
                  <c:v>6.9620585853162584</c:v>
                </c:pt>
                <c:pt idx="222">
                  <c:v>7.080438281290057</c:v>
                </c:pt>
                <c:pt idx="223">
                  <c:v>7.1280840270870414</c:v>
                </c:pt>
                <c:pt idx="224">
                  <c:v>7.1570507849697602</c:v>
                </c:pt>
                <c:pt idx="225">
                  <c:v>7.2458461019622149</c:v>
                </c:pt>
                <c:pt idx="226">
                  <c:v>7.4648918399454782</c:v>
                </c:pt>
                <c:pt idx="227">
                  <c:v>7.840908184302215</c:v>
                </c:pt>
                <c:pt idx="228">
                  <c:v>8.3594966991838184</c:v>
                </c:pt>
                <c:pt idx="229">
                  <c:v>8.9574994954030274</c:v>
                </c:pt>
                <c:pt idx="230">
                  <c:v>9.5189077819835468</c:v>
                </c:pt>
                <c:pt idx="231">
                  <c:v>9.9419118279721364</c:v>
                </c:pt>
                <c:pt idx="232">
                  <c:v>10.176082888592195</c:v>
                </c:pt>
                <c:pt idx="233">
                  <c:v>10.196808590621018</c:v>
                </c:pt>
                <c:pt idx="234">
                  <c:v>10.024596959282098</c:v>
                </c:pt>
                <c:pt idx="235">
                  <c:v>9.723576074607621</c:v>
                </c:pt>
                <c:pt idx="236">
                  <c:v>9.3783056979335129</c:v>
                </c:pt>
                <c:pt idx="237">
                  <c:v>9.077298430611016</c:v>
                </c:pt>
                <c:pt idx="238">
                  <c:v>8.8887872653493343</c:v>
                </c:pt>
                <c:pt idx="239">
                  <c:v>8.834125291113665</c:v>
                </c:pt>
                <c:pt idx="240">
                  <c:v>8.8848772874231816</c:v>
                </c:pt>
                <c:pt idx="241">
                  <c:v>8.989897482098316</c:v>
                </c:pt>
                <c:pt idx="242">
                  <c:v>9.0848939018653319</c:v>
                </c:pt>
                <c:pt idx="243">
                  <c:v>9.1031182679783473</c:v>
                </c:pt>
                <c:pt idx="244">
                  <c:v>9.0053542745420838</c:v>
                </c:pt>
                <c:pt idx="245">
                  <c:v>8.7836195990098531</c:v>
                </c:pt>
                <c:pt idx="246">
                  <c:v>8.4479349142958355</c:v>
                </c:pt>
                <c:pt idx="247">
                  <c:v>8.0406073118842212</c:v>
                </c:pt>
                <c:pt idx="248">
                  <c:v>7.6187389783568769</c:v>
                </c:pt>
                <c:pt idx="249">
                  <c:v>7.2432158780908944</c:v>
                </c:pt>
                <c:pt idx="250">
                  <c:v>6.9747512054899747</c:v>
                </c:pt>
                <c:pt idx="251">
                  <c:v>6.8712027314736854</c:v>
                </c:pt>
                <c:pt idx="252">
                  <c:v>6.9501539869335502</c:v>
                </c:pt>
                <c:pt idx="253">
                  <c:v>7.1867180231420855</c:v>
                </c:pt>
                <c:pt idx="254">
                  <c:v>7.5490597581633034</c:v>
                </c:pt>
                <c:pt idx="255">
                  <c:v>7.9900459757370292</c:v>
                </c:pt>
                <c:pt idx="256">
                  <c:v>8.4520310634975804</c:v>
                </c:pt>
                <c:pt idx="257">
                  <c:v>8.889649002471451</c:v>
                </c:pt>
                <c:pt idx="258">
                  <c:v>9.2594754488141788</c:v>
                </c:pt>
                <c:pt idx="259">
                  <c:v>9.5461347419326898</c:v>
                </c:pt>
                <c:pt idx="260">
                  <c:v>9.7832257521607815</c:v>
                </c:pt>
                <c:pt idx="261">
                  <c:v>10.014401232430837</c:v>
                </c:pt>
                <c:pt idx="262">
                  <c:v>10.257529247995373</c:v>
                </c:pt>
                <c:pt idx="263">
                  <c:v>10.510779587368063</c:v>
                </c:pt>
                <c:pt idx="264">
                  <c:v>10.758869527179192</c:v>
                </c:pt>
                <c:pt idx="265">
                  <c:v>10.964380203005408</c:v>
                </c:pt>
                <c:pt idx="266">
                  <c:v>11.094118501662134</c:v>
                </c:pt>
                <c:pt idx="267">
                  <c:v>11.140224757291525</c:v>
                </c:pt>
                <c:pt idx="268">
                  <c:v>11.108542653213037</c:v>
                </c:pt>
                <c:pt idx="269">
                  <c:v>11.026854079149915</c:v>
                </c:pt>
                <c:pt idx="270">
                  <c:v>10.955491267596123</c:v>
                </c:pt>
                <c:pt idx="271">
                  <c:v>10.947384047374346</c:v>
                </c:pt>
                <c:pt idx="272">
                  <c:v>11.027729654962547</c:v>
                </c:pt>
                <c:pt idx="273">
                  <c:v>11.205839056795178</c:v>
                </c:pt>
                <c:pt idx="274">
                  <c:v>11.469282167650118</c:v>
                </c:pt>
                <c:pt idx="275">
                  <c:v>11.765879571145641</c:v>
                </c:pt>
                <c:pt idx="276">
                  <c:v>12.039186916836723</c:v>
                </c:pt>
                <c:pt idx="277">
                  <c:v>12.244614904867449</c:v>
                </c:pt>
                <c:pt idx="278">
                  <c:v>12.340935084721959</c:v>
                </c:pt>
                <c:pt idx="279">
                  <c:v>12.320531490831081</c:v>
                </c:pt>
                <c:pt idx="280">
                  <c:v>12.222320269190876</c:v>
                </c:pt>
                <c:pt idx="281">
                  <c:v>12.107143729886447</c:v>
                </c:pt>
                <c:pt idx="282">
                  <c:v>12.035249176196702</c:v>
                </c:pt>
                <c:pt idx="283">
                  <c:v>12.059183691343829</c:v>
                </c:pt>
                <c:pt idx="284">
                  <c:v>12.199880408776989</c:v>
                </c:pt>
                <c:pt idx="285">
                  <c:v>12.428775265596165</c:v>
                </c:pt>
                <c:pt idx="286">
                  <c:v>12.68587862505373</c:v>
                </c:pt>
                <c:pt idx="287">
                  <c:v>12.913644709930949</c:v>
                </c:pt>
                <c:pt idx="288">
                  <c:v>13.07384436618228</c:v>
                </c:pt>
                <c:pt idx="289">
                  <c:v>13.150261464626833</c:v>
                </c:pt>
                <c:pt idx="290">
                  <c:v>13.13715774129237</c:v>
                </c:pt>
                <c:pt idx="291">
                  <c:v>13.030514396255066</c:v>
                </c:pt>
                <c:pt idx="292">
                  <c:v>12.822883617322161</c:v>
                </c:pt>
                <c:pt idx="293">
                  <c:v>12.505132852838706</c:v>
                </c:pt>
                <c:pt idx="294">
                  <c:v>12.092803228240772</c:v>
                </c:pt>
                <c:pt idx="295">
                  <c:v>11.624044750986588</c:v>
                </c:pt>
                <c:pt idx="296">
                  <c:v>11.163541823430782</c:v>
                </c:pt>
                <c:pt idx="297">
                  <c:v>10.778496926552373</c:v>
                </c:pt>
                <c:pt idx="298">
                  <c:v>10.529522369573584</c:v>
                </c:pt>
                <c:pt idx="299">
                  <c:v>10.464100619914488</c:v>
                </c:pt>
                <c:pt idx="300">
                  <c:v>10.597101672200056</c:v>
                </c:pt>
                <c:pt idx="301">
                  <c:v>10.917567824776148</c:v>
                </c:pt>
                <c:pt idx="302">
                  <c:v>11.386467361755372</c:v>
                </c:pt>
                <c:pt idx="303">
                  <c:v>11.940845117251255</c:v>
                </c:pt>
                <c:pt idx="304">
                  <c:v>12.509405401621491</c:v>
                </c:pt>
                <c:pt idx="305">
                  <c:v>13.027394725339441</c:v>
                </c:pt>
                <c:pt idx="306">
                  <c:v>13.460248359410713</c:v>
                </c:pt>
                <c:pt idx="307">
                  <c:v>13.823602969483433</c:v>
                </c:pt>
                <c:pt idx="308">
                  <c:v>14.168225798624528</c:v>
                </c:pt>
                <c:pt idx="309">
                  <c:v>14.542031257049354</c:v>
                </c:pt>
                <c:pt idx="310">
                  <c:v>14.952315626679972</c:v>
                </c:pt>
                <c:pt idx="311">
                  <c:v>15.342677973020921</c:v>
                </c:pt>
                <c:pt idx="312">
                  <c:v>15.615651178930587</c:v>
                </c:pt>
                <c:pt idx="313">
                  <c:v>15.666035529776092</c:v>
                </c:pt>
                <c:pt idx="314">
                  <c:v>15.425239246507081</c:v>
                </c:pt>
                <c:pt idx="315">
                  <c:v>14.880960490088192</c:v>
                </c:pt>
                <c:pt idx="316">
                  <c:v>14.078739090520825</c:v>
                </c:pt>
                <c:pt idx="317">
                  <c:v>13.103092153012994</c:v>
                </c:pt>
                <c:pt idx="318">
                  <c:v>12.040170767545371</c:v>
                </c:pt>
                <c:pt idx="319">
                  <c:v>10.978677397730003</c:v>
                </c:pt>
                <c:pt idx="320">
                  <c:v>10.008825096492867</c:v>
                </c:pt>
                <c:pt idx="321">
                  <c:v>9.2128217214364998</c:v>
                </c:pt>
                <c:pt idx="322">
                  <c:v>8.640252868109247</c:v>
                </c:pt>
                <c:pt idx="323">
                  <c:v>8.3123916036234853</c:v>
                </c:pt>
                <c:pt idx="324">
                  <c:v>8.2218765647199863</c:v>
                </c:pt>
                <c:pt idx="325">
                  <c:v>8.3270789182012468</c:v>
                </c:pt>
                <c:pt idx="326">
                  <c:v>8.5825712470709394</c:v>
                </c:pt>
                <c:pt idx="327">
                  <c:v>8.9559708080997282</c:v>
                </c:pt>
                <c:pt idx="328">
                  <c:v>9.4203833151309198</c:v>
                </c:pt>
                <c:pt idx="329">
                  <c:v>9.9451996811024941</c:v>
                </c:pt>
                <c:pt idx="330">
                  <c:v>10.503550534619066</c:v>
                </c:pt>
                <c:pt idx="331">
                  <c:v>11.071302290949738</c:v>
                </c:pt>
                <c:pt idx="332">
                  <c:v>11.627291448685733</c:v>
                </c:pt>
                <c:pt idx="333">
                  <c:v>12.162556269695884</c:v>
                </c:pt>
                <c:pt idx="334">
                  <c:v>12.673919273459907</c:v>
                </c:pt>
                <c:pt idx="335">
                  <c:v>13.157284124207116</c:v>
                </c:pt>
                <c:pt idx="336">
                  <c:v>13.615054180370159</c:v>
                </c:pt>
                <c:pt idx="337">
                  <c:v>14.043909997661078</c:v>
                </c:pt>
                <c:pt idx="338">
                  <c:v>14.430551429687089</c:v>
                </c:pt>
                <c:pt idx="339">
                  <c:v>14.761501025234406</c:v>
                </c:pt>
                <c:pt idx="340">
                  <c:v>15.03922170988767</c:v>
                </c:pt>
                <c:pt idx="341">
                  <c:v>15.287776276149421</c:v>
                </c:pt>
                <c:pt idx="342">
                  <c:v>15.537373660460956</c:v>
                </c:pt>
                <c:pt idx="343">
                  <c:v>15.8308452136651</c:v>
                </c:pt>
                <c:pt idx="344">
                  <c:v>16.205737883810823</c:v>
                </c:pt>
                <c:pt idx="345">
                  <c:v>16.66855707662981</c:v>
                </c:pt>
                <c:pt idx="346">
                  <c:v>17.207641634285281</c:v>
                </c:pt>
                <c:pt idx="347">
                  <c:v>17.791828925872707</c:v>
                </c:pt>
                <c:pt idx="348">
                  <c:v>18.382071452397685</c:v>
                </c:pt>
                <c:pt idx="349">
                  <c:v>18.932993322006443</c:v>
                </c:pt>
                <c:pt idx="350">
                  <c:v>19.395019727239308</c:v>
                </c:pt>
                <c:pt idx="351">
                  <c:v>19.718143215009682</c:v>
                </c:pt>
                <c:pt idx="352">
                  <c:v>19.857454526060391</c:v>
                </c:pt>
                <c:pt idx="353">
                  <c:v>19.793272378211284</c:v>
                </c:pt>
                <c:pt idx="354">
                  <c:v>19.53279356493633</c:v>
                </c:pt>
                <c:pt idx="355">
                  <c:v>19.110267717869242</c:v>
                </c:pt>
                <c:pt idx="356">
                  <c:v>18.581344850989819</c:v>
                </c:pt>
                <c:pt idx="357">
                  <c:v>17.994911916991999</c:v>
                </c:pt>
                <c:pt idx="358">
                  <c:v>17.390243536484352</c:v>
                </c:pt>
                <c:pt idx="359">
                  <c:v>16.788871512487827</c:v>
                </c:pt>
                <c:pt idx="360">
                  <c:v>16.194674462098298</c:v>
                </c:pt>
                <c:pt idx="361">
                  <c:v>15.598953743814125</c:v>
                </c:pt>
                <c:pt idx="362">
                  <c:v>14.99396471285433</c:v>
                </c:pt>
                <c:pt idx="363">
                  <c:v>14.397413692129636</c:v>
                </c:pt>
                <c:pt idx="364">
                  <c:v>13.853256824553954</c:v>
                </c:pt>
                <c:pt idx="365">
                  <c:v>13.424273172822609</c:v>
                </c:pt>
                <c:pt idx="366">
                  <c:v>13.183546036895249</c:v>
                </c:pt>
                <c:pt idx="367">
                  <c:v>13.186658461042128</c:v>
                </c:pt>
                <c:pt idx="368">
                  <c:v>13.435759804403107</c:v>
                </c:pt>
                <c:pt idx="369">
                  <c:v>13.882210975490469</c:v>
                </c:pt>
                <c:pt idx="370">
                  <c:v>14.434827815627264</c:v>
                </c:pt>
                <c:pt idx="371">
                  <c:v>14.996214139521337</c:v>
                </c:pt>
                <c:pt idx="372">
                  <c:v>15.464387045702464</c:v>
                </c:pt>
                <c:pt idx="373">
                  <c:v>15.755708363120501</c:v>
                </c:pt>
                <c:pt idx="374">
                  <c:v>15.835139888101061</c:v>
                </c:pt>
                <c:pt idx="375">
                  <c:v>15.708634395431275</c:v>
                </c:pt>
                <c:pt idx="376">
                  <c:v>15.404772219250455</c:v>
                </c:pt>
                <c:pt idx="377">
                  <c:v>14.967494560623084</c:v>
                </c:pt>
                <c:pt idx="378">
                  <c:v>14.447063372094188</c:v>
                </c:pt>
                <c:pt idx="379">
                  <c:v>13.899929710369888</c:v>
                </c:pt>
                <c:pt idx="380">
                  <c:v>13.376704523995008</c:v>
                </c:pt>
                <c:pt idx="381">
                  <c:v>12.944377748926403</c:v>
                </c:pt>
                <c:pt idx="382">
                  <c:v>12.654448446814644</c:v>
                </c:pt>
                <c:pt idx="383">
                  <c:v>12.530280112292653</c:v>
                </c:pt>
                <c:pt idx="384">
                  <c:v>12.579485406716882</c:v>
                </c:pt>
                <c:pt idx="385">
                  <c:v>12.790186614770654</c:v>
                </c:pt>
                <c:pt idx="386">
                  <c:v>13.116906517681771</c:v>
                </c:pt>
                <c:pt idx="387">
                  <c:v>13.495112792881116</c:v>
                </c:pt>
                <c:pt idx="388">
                  <c:v>13.874517635798375</c:v>
                </c:pt>
                <c:pt idx="389">
                  <c:v>14.199526953226105</c:v>
                </c:pt>
                <c:pt idx="390">
                  <c:v>14.420180761477717</c:v>
                </c:pt>
                <c:pt idx="391">
                  <c:v>14.51563522775003</c:v>
                </c:pt>
                <c:pt idx="392">
                  <c:v>14.48541405546724</c:v>
                </c:pt>
                <c:pt idx="393">
                  <c:v>14.343152004273556</c:v>
                </c:pt>
                <c:pt idx="394">
                  <c:v>14.138767212791247</c:v>
                </c:pt>
                <c:pt idx="395">
                  <c:v>13.940502328653379</c:v>
                </c:pt>
                <c:pt idx="396">
                  <c:v>13.790273579945888</c:v>
                </c:pt>
                <c:pt idx="397">
                  <c:v>13.695078494496913</c:v>
                </c:pt>
                <c:pt idx="398">
                  <c:v>13.640338471707823</c:v>
                </c:pt>
                <c:pt idx="399">
                  <c:v>13.583431427060651</c:v>
                </c:pt>
                <c:pt idx="400">
                  <c:v>13.478413773101732</c:v>
                </c:pt>
                <c:pt idx="401">
                  <c:v>13.301779910038299</c:v>
                </c:pt>
                <c:pt idx="402">
                  <c:v>13.057961112316157</c:v>
                </c:pt>
                <c:pt idx="403">
                  <c:v>12.761340395039822</c:v>
                </c:pt>
                <c:pt idx="404">
                  <c:v>12.451210022403185</c:v>
                </c:pt>
                <c:pt idx="405">
                  <c:v>12.173901170317523</c:v>
                </c:pt>
                <c:pt idx="406">
                  <c:v>11.974256363163585</c:v>
                </c:pt>
                <c:pt idx="407">
                  <c:v>11.899546433909661</c:v>
                </c:pt>
                <c:pt idx="408">
                  <c:v>11.972746361551875</c:v>
                </c:pt>
                <c:pt idx="409">
                  <c:v>12.176824824490678</c:v>
                </c:pt>
                <c:pt idx="410">
                  <c:v>12.453842852737822</c:v>
                </c:pt>
                <c:pt idx="411">
                  <c:v>12.73890639375969</c:v>
                </c:pt>
                <c:pt idx="412">
                  <c:v>12.963545536922961</c:v>
                </c:pt>
                <c:pt idx="413">
                  <c:v>13.096737750321022</c:v>
                </c:pt>
                <c:pt idx="414">
                  <c:v>13.133680795263267</c:v>
                </c:pt>
                <c:pt idx="415">
                  <c:v>13.07618509479965</c:v>
                </c:pt>
                <c:pt idx="416">
                  <c:v>12.924518706590343</c:v>
                </c:pt>
                <c:pt idx="417">
                  <c:v>12.706775488091896</c:v>
                </c:pt>
                <c:pt idx="418">
                  <c:v>12.467652466092316</c:v>
                </c:pt>
                <c:pt idx="419">
                  <c:v>12.257574995447545</c:v>
                </c:pt>
                <c:pt idx="420">
                  <c:v>12.13254902357351</c:v>
                </c:pt>
                <c:pt idx="421">
                  <c:v>12.144408907977063</c:v>
                </c:pt>
                <c:pt idx="422">
                  <c:v>12.300452791702991</c:v>
                </c:pt>
                <c:pt idx="423">
                  <c:v>12.566475309563877</c:v>
                </c:pt>
                <c:pt idx="424">
                  <c:v>12.87622363583152</c:v>
                </c:pt>
                <c:pt idx="425">
                  <c:v>13.156136263293876</c:v>
                </c:pt>
                <c:pt idx="426">
                  <c:v>13.336175804860895</c:v>
                </c:pt>
                <c:pt idx="427">
                  <c:v>13.397415359425162</c:v>
                </c:pt>
                <c:pt idx="428">
                  <c:v>13.378995570365603</c:v>
                </c:pt>
                <c:pt idx="429">
                  <c:v>13.35919306515507</c:v>
                </c:pt>
                <c:pt idx="430">
                  <c:v>13.426870546050585</c:v>
                </c:pt>
                <c:pt idx="431">
                  <c:v>13.663511631992716</c:v>
                </c:pt>
                <c:pt idx="432">
                  <c:v>14.101903170158607</c:v>
                </c:pt>
                <c:pt idx="433">
                  <c:v>14.714193956292624</c:v>
                </c:pt>
                <c:pt idx="434">
                  <c:v>15.428692142357153</c:v>
                </c:pt>
                <c:pt idx="435">
                  <c:v>16.132337670307102</c:v>
                </c:pt>
                <c:pt idx="436">
                  <c:v>16.691832631436657</c:v>
                </c:pt>
                <c:pt idx="437">
                  <c:v>16.994052806228218</c:v>
                </c:pt>
                <c:pt idx="438">
                  <c:v>16.999404899594936</c:v>
                </c:pt>
                <c:pt idx="439">
                  <c:v>16.752373332909677</c:v>
                </c:pt>
                <c:pt idx="440">
                  <c:v>16.365255756194099</c:v>
                </c:pt>
                <c:pt idx="441">
                  <c:v>16.003026575000284</c:v>
                </c:pt>
                <c:pt idx="442">
                  <c:v>15.799897930838473</c:v>
                </c:pt>
                <c:pt idx="443">
                  <c:v>15.820030704548174</c:v>
                </c:pt>
                <c:pt idx="444">
                  <c:v>16.063702861435949</c:v>
                </c:pt>
                <c:pt idx="445">
                  <c:v>16.489491466915723</c:v>
                </c:pt>
                <c:pt idx="446">
                  <c:v>17.034857814994947</c:v>
                </c:pt>
                <c:pt idx="447">
                  <c:v>17.60156941853565</c:v>
                </c:pt>
                <c:pt idx="448">
                  <c:v>18.074757631108941</c:v>
                </c:pt>
                <c:pt idx="449">
                  <c:v>18.36242014292112</c:v>
                </c:pt>
                <c:pt idx="450">
                  <c:v>18.425742947849514</c:v>
                </c:pt>
                <c:pt idx="451">
                  <c:v>18.283582495927636</c:v>
                </c:pt>
                <c:pt idx="452">
                  <c:v>18.018138995663836</c:v>
                </c:pt>
                <c:pt idx="453">
                  <c:v>17.751845679095375</c:v>
                </c:pt>
                <c:pt idx="454">
                  <c:v>17.585789162559823</c:v>
                </c:pt>
                <c:pt idx="455">
                  <c:v>17.545095721955789</c:v>
                </c:pt>
                <c:pt idx="456">
                  <c:v>17.599460539336828</c:v>
                </c:pt>
                <c:pt idx="457">
                  <c:v>17.69891100000012</c:v>
                </c:pt>
                <c:pt idx="458">
                  <c:v>17.784750948283836</c:v>
                </c:pt>
                <c:pt idx="459">
                  <c:v>17.828018221162083</c:v>
                </c:pt>
                <c:pt idx="460">
                  <c:v>17.832385902344761</c:v>
                </c:pt>
                <c:pt idx="461">
                  <c:v>17.832529153969571</c:v>
                </c:pt>
                <c:pt idx="462">
                  <c:v>17.885649514446332</c:v>
                </c:pt>
                <c:pt idx="463">
                  <c:v>18.059742394913059</c:v>
                </c:pt>
                <c:pt idx="464">
                  <c:v>18.378490797630171</c:v>
                </c:pt>
                <c:pt idx="465">
                  <c:v>18.799766464827673</c:v>
                </c:pt>
                <c:pt idx="466">
                  <c:v>19.247100126983085</c:v>
                </c:pt>
                <c:pt idx="467">
                  <c:v>19.621678952209837</c:v>
                </c:pt>
                <c:pt idx="468">
                  <c:v>19.837318012719013</c:v>
                </c:pt>
                <c:pt idx="469">
                  <c:v>19.869598158500818</c:v>
                </c:pt>
                <c:pt idx="470">
                  <c:v>19.749043759505273</c:v>
                </c:pt>
                <c:pt idx="471">
                  <c:v>19.537107868628123</c:v>
                </c:pt>
                <c:pt idx="472">
                  <c:v>19.306458467847438</c:v>
                </c:pt>
                <c:pt idx="473">
                  <c:v>19.130876539862676</c:v>
                </c:pt>
                <c:pt idx="474">
                  <c:v>19.052661145082581</c:v>
                </c:pt>
                <c:pt idx="475">
                  <c:v>19.074310730267793</c:v>
                </c:pt>
                <c:pt idx="476">
                  <c:v>19.176823878174808</c:v>
                </c:pt>
                <c:pt idx="477">
                  <c:v>19.334323369327105</c:v>
                </c:pt>
                <c:pt idx="478">
                  <c:v>19.50070745962309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145-42E9-8CA2-FB7A5F2D7B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3904744"/>
        <c:axId val="513898184"/>
      </c:scatterChart>
      <c:valAx>
        <c:axId val="513904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3898184"/>
        <c:crosses val="autoZero"/>
        <c:crossBetween val="midCat"/>
      </c:valAx>
      <c:valAx>
        <c:axId val="513898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3904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HOE!$F$11:$F$51</c:f>
              <c:numCache>
                <c:formatCode>General</c:formatCode>
                <c:ptCount val="41"/>
                <c:pt idx="0">
                  <c:v>-20</c:v>
                </c:pt>
                <c:pt idx="1">
                  <c:v>-19</c:v>
                </c:pt>
                <c:pt idx="2">
                  <c:v>-18</c:v>
                </c:pt>
                <c:pt idx="3">
                  <c:v>-17</c:v>
                </c:pt>
                <c:pt idx="4">
                  <c:v>-16</c:v>
                </c:pt>
                <c:pt idx="5">
                  <c:v>-15</c:v>
                </c:pt>
                <c:pt idx="6">
                  <c:v>-14</c:v>
                </c:pt>
                <c:pt idx="7">
                  <c:v>-13</c:v>
                </c:pt>
                <c:pt idx="8">
                  <c:v>-12</c:v>
                </c:pt>
                <c:pt idx="9">
                  <c:v>-11</c:v>
                </c:pt>
                <c:pt idx="10">
                  <c:v>-10</c:v>
                </c:pt>
                <c:pt idx="11">
                  <c:v>-9</c:v>
                </c:pt>
                <c:pt idx="12">
                  <c:v>-8</c:v>
                </c:pt>
                <c:pt idx="13">
                  <c:v>-7</c:v>
                </c:pt>
                <c:pt idx="14">
                  <c:v>-6</c:v>
                </c:pt>
                <c:pt idx="15">
                  <c:v>-5</c:v>
                </c:pt>
                <c:pt idx="16">
                  <c:v>-4</c:v>
                </c:pt>
                <c:pt idx="17">
                  <c:v>-3</c:v>
                </c:pt>
                <c:pt idx="18">
                  <c:v>-2</c:v>
                </c:pt>
                <c:pt idx="19">
                  <c:v>-1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6</c:v>
                </c:pt>
                <c:pt idx="27">
                  <c:v>7</c:v>
                </c:pt>
                <c:pt idx="28">
                  <c:v>8</c:v>
                </c:pt>
                <c:pt idx="29">
                  <c:v>9</c:v>
                </c:pt>
                <c:pt idx="30">
                  <c:v>10</c:v>
                </c:pt>
                <c:pt idx="31">
                  <c:v>11</c:v>
                </c:pt>
                <c:pt idx="32">
                  <c:v>12</c:v>
                </c:pt>
                <c:pt idx="33">
                  <c:v>13</c:v>
                </c:pt>
                <c:pt idx="34">
                  <c:v>14</c:v>
                </c:pt>
                <c:pt idx="35">
                  <c:v>15</c:v>
                </c:pt>
                <c:pt idx="36">
                  <c:v>16</c:v>
                </c:pt>
                <c:pt idx="37">
                  <c:v>17</c:v>
                </c:pt>
                <c:pt idx="38">
                  <c:v>18</c:v>
                </c:pt>
                <c:pt idx="39">
                  <c:v>19</c:v>
                </c:pt>
                <c:pt idx="40">
                  <c:v>20</c:v>
                </c:pt>
              </c:numCache>
            </c:numRef>
          </c:xVal>
          <c:yVal>
            <c:numRef>
              <c:f>HOE!$G$11:$G$51</c:f>
              <c:numCache>
                <c:formatCode>General</c:formatCode>
                <c:ptCount val="41"/>
                <c:pt idx="0">
                  <c:v>2.4448653554916175E-3</c:v>
                </c:pt>
                <c:pt idx="1">
                  <c:v>2.3844140803911998E-3</c:v>
                </c:pt>
                <c:pt idx="2">
                  <c:v>2.2760530351587428E-3</c:v>
                </c:pt>
                <c:pt idx="3">
                  <c:v>1.8052176975942916E-3</c:v>
                </c:pt>
                <c:pt idx="4">
                  <c:v>1.1680978417706004E-3</c:v>
                </c:pt>
                <c:pt idx="5">
                  <c:v>0</c:v>
                </c:pt>
                <c:pt idx="6">
                  <c:v>0</c:v>
                </c:pt>
                <c:pt idx="7">
                  <c:v>2.5990615623128015E-3</c:v>
                </c:pt>
                <c:pt idx="8">
                  <c:v>4.9932233475842051E-3</c:v>
                </c:pt>
                <c:pt idx="9">
                  <c:v>7.0329104708759952E-3</c:v>
                </c:pt>
                <c:pt idx="10">
                  <c:v>7.6444647575619933E-3</c:v>
                </c:pt>
                <c:pt idx="11">
                  <c:v>4.376578887467039E-3</c:v>
                </c:pt>
                <c:pt idx="12">
                  <c:v>9.4911244031001968E-4</c:v>
                </c:pt>
                <c:pt idx="13">
                  <c:v>0</c:v>
                </c:pt>
                <c:pt idx="14">
                  <c:v>0</c:v>
                </c:pt>
                <c:pt idx="15">
                  <c:v>8.2908606930101516E-3</c:v>
                </c:pt>
                <c:pt idx="16">
                  <c:v>4.3428728990464738E-2</c:v>
                </c:pt>
                <c:pt idx="17">
                  <c:v>0.11710917035547978</c:v>
                </c:pt>
                <c:pt idx="18">
                  <c:v>0.22924725590983483</c:v>
                </c:pt>
                <c:pt idx="19">
                  <c:v>0.36884133870595237</c:v>
                </c:pt>
                <c:pt idx="20">
                  <c:v>0.51243430983254146</c:v>
                </c:pt>
                <c:pt idx="21">
                  <c:v>0.62759231141318295</c:v>
                </c:pt>
                <c:pt idx="22">
                  <c:v>0.69227116867148442</c:v>
                </c:pt>
                <c:pt idx="23">
                  <c:v>0.69864324156339142</c:v>
                </c:pt>
                <c:pt idx="24">
                  <c:v>0.64881533025412985</c:v>
                </c:pt>
                <c:pt idx="25">
                  <c:v>0.55580505224842969</c:v>
                </c:pt>
                <c:pt idx="26">
                  <c:v>0.43714897096102029</c:v>
                </c:pt>
                <c:pt idx="27">
                  <c:v>0.31293437747756275</c:v>
                </c:pt>
                <c:pt idx="28">
                  <c:v>0.19790964730006391</c:v>
                </c:pt>
                <c:pt idx="29">
                  <c:v>0.10570945579044333</c:v>
                </c:pt>
                <c:pt idx="30">
                  <c:v>4.3456554063633628E-2</c:v>
                </c:pt>
                <c:pt idx="31">
                  <c:v>1.058069794221053E-2</c:v>
                </c:pt>
                <c:pt idx="32">
                  <c:v>3.520929737882129E-5</c:v>
                </c:pt>
                <c:pt idx="33">
                  <c:v>0</c:v>
                </c:pt>
                <c:pt idx="34">
                  <c:v>2.215518876101015E-4</c:v>
                </c:pt>
                <c:pt idx="35">
                  <c:v>0</c:v>
                </c:pt>
                <c:pt idx="36">
                  <c:v>2.4500421494700529E-4</c:v>
                </c:pt>
                <c:pt idx="37">
                  <c:v>0</c:v>
                </c:pt>
                <c:pt idx="38">
                  <c:v>0</c:v>
                </c:pt>
                <c:pt idx="39">
                  <c:v>2.0288423502766272E-5</c:v>
                </c:pt>
                <c:pt idx="40">
                  <c:v>4.6867313977373618E-5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A9-4551-89AB-73B663DF4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190536"/>
        <c:axId val="650182664"/>
      </c:scatterChart>
      <c:valAx>
        <c:axId val="650190536"/>
        <c:scaling>
          <c:orientation val="minMax"/>
          <c:max val="20"/>
          <c:min val="-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182664"/>
        <c:crosses val="autoZero"/>
        <c:crossBetween val="midCat"/>
      </c:valAx>
      <c:valAx>
        <c:axId val="650182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g_j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190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HOE!$A$20:$A$40</c:f>
              <c:numCache>
                <c:formatCode>General</c:formatCode>
                <c:ptCount val="21"/>
                <c:pt idx="0">
                  <c:v>-10</c:v>
                </c:pt>
                <c:pt idx="1">
                  <c:v>-9</c:v>
                </c:pt>
                <c:pt idx="2">
                  <c:v>-8</c:v>
                </c:pt>
                <c:pt idx="3">
                  <c:v>-7</c:v>
                </c:pt>
                <c:pt idx="4">
                  <c:v>-6</c:v>
                </c:pt>
                <c:pt idx="5">
                  <c:v>-5</c:v>
                </c:pt>
                <c:pt idx="6">
                  <c:v>-4</c:v>
                </c:pt>
                <c:pt idx="7">
                  <c:v>-3</c:v>
                </c:pt>
                <c:pt idx="8">
                  <c:v>-2</c:v>
                </c:pt>
                <c:pt idx="9">
                  <c:v>-1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10</c:v>
                </c:pt>
              </c:numCache>
            </c:numRef>
          </c:xVal>
          <c:yVal>
            <c:numRef>
              <c:f>HOE!$R$20:$R$40</c:f>
              <c:numCache>
                <c:formatCode>General</c:formatCode>
                <c:ptCount val="21"/>
                <c:pt idx="0">
                  <c:v>0.60709350243438631</c:v>
                </c:pt>
                <c:pt idx="1">
                  <c:v>0.59879320815471992</c:v>
                </c:pt>
                <c:pt idx="2">
                  <c:v>0.60115580815691649</c:v>
                </c:pt>
                <c:pt idx="3">
                  <c:v>0.6084983659755655</c:v>
                </c:pt>
                <c:pt idx="4">
                  <c:v>0.62289839218613596</c:v>
                </c:pt>
                <c:pt idx="5">
                  <c:v>0.62841758683805671</c:v>
                </c:pt>
                <c:pt idx="6">
                  <c:v>0.63247157322274028</c:v>
                </c:pt>
                <c:pt idx="7">
                  <c:v>0.657978257117253</c:v>
                </c:pt>
                <c:pt idx="8">
                  <c:v>0.68282354619894281</c:v>
                </c:pt>
                <c:pt idx="9">
                  <c:v>0.72487885127196228</c:v>
                </c:pt>
                <c:pt idx="10">
                  <c:v>0.80084819083701952</c:v>
                </c:pt>
                <c:pt idx="11">
                  <c:v>0.83641581797580289</c:v>
                </c:pt>
                <c:pt idx="12">
                  <c:v>0.84303816094342421</c:v>
                </c:pt>
                <c:pt idx="13">
                  <c:v>0.84455433020737469</c:v>
                </c:pt>
                <c:pt idx="14">
                  <c:v>0.81898564022138554</c:v>
                </c:pt>
                <c:pt idx="15">
                  <c:v>0.79799873085878525</c:v>
                </c:pt>
                <c:pt idx="16">
                  <c:v>0.75440229627182531</c:v>
                </c:pt>
                <c:pt idx="17">
                  <c:v>0.73032545135219296</c:v>
                </c:pt>
                <c:pt idx="18">
                  <c:v>0.68717849948812815</c:v>
                </c:pt>
                <c:pt idx="19">
                  <c:v>0.66029632918215275</c:v>
                </c:pt>
                <c:pt idx="20">
                  <c:v>0.63948317845354075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B0-4D5B-A275-2B1162A2E613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HOE!$A$20:$A$40</c:f>
              <c:numCache>
                <c:formatCode>General</c:formatCode>
                <c:ptCount val="21"/>
                <c:pt idx="0">
                  <c:v>-10</c:v>
                </c:pt>
                <c:pt idx="1">
                  <c:v>-9</c:v>
                </c:pt>
                <c:pt idx="2">
                  <c:v>-8</c:v>
                </c:pt>
                <c:pt idx="3">
                  <c:v>-7</c:v>
                </c:pt>
                <c:pt idx="4">
                  <c:v>-6</c:v>
                </c:pt>
                <c:pt idx="5">
                  <c:v>-5</c:v>
                </c:pt>
                <c:pt idx="6">
                  <c:v>-4</c:v>
                </c:pt>
                <c:pt idx="7">
                  <c:v>-3</c:v>
                </c:pt>
                <c:pt idx="8">
                  <c:v>-2</c:v>
                </c:pt>
                <c:pt idx="9">
                  <c:v>-1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5</c:v>
                </c:pt>
                <c:pt idx="16">
                  <c:v>6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10</c:v>
                </c:pt>
              </c:numCache>
            </c:numRef>
          </c:xVal>
          <c:yVal>
            <c:numRef>
              <c:f>HOE!$S$20:$S$40</c:f>
              <c:numCache>
                <c:formatCode>General</c:formatCode>
                <c:ptCount val="21"/>
                <c:pt idx="0">
                  <c:v>0.62610547920263093</c:v>
                </c:pt>
                <c:pt idx="1">
                  <c:v>0.63389402389643124</c:v>
                </c:pt>
                <c:pt idx="2">
                  <c:v>0.64103090806930585</c:v>
                </c:pt>
                <c:pt idx="3">
                  <c:v>0.64731974693489835</c:v>
                </c:pt>
                <c:pt idx="4">
                  <c:v>0.65222226335754774</c:v>
                </c:pt>
                <c:pt idx="5">
                  <c:v>0.66126554396798332</c:v>
                </c:pt>
                <c:pt idx="6">
                  <c:v>0.67758741663685118</c:v>
                </c:pt>
                <c:pt idx="7">
                  <c:v>0.70256204272097089</c:v>
                </c:pt>
                <c:pt idx="8">
                  <c:v>0.73383146934305643</c:v>
                </c:pt>
                <c:pt idx="9">
                  <c:v>0.77083411246842204</c:v>
                </c:pt>
                <c:pt idx="10">
                  <c:v>0.80724866447198551</c:v>
                </c:pt>
                <c:pt idx="11">
                  <c:v>0.83603439292267634</c:v>
                </c:pt>
                <c:pt idx="12">
                  <c:v>0.85221485159793942</c:v>
                </c:pt>
                <c:pt idx="13">
                  <c:v>0.85347463887262898</c:v>
                </c:pt>
                <c:pt idx="14">
                  <c:v>0.83876087141123867</c:v>
                </c:pt>
                <c:pt idx="15">
                  <c:v>0.81221528797154807</c:v>
                </c:pt>
                <c:pt idx="16">
                  <c:v>0.7776741325089247</c:v>
                </c:pt>
                <c:pt idx="17">
                  <c:v>0.74026514202066851</c:v>
                </c:pt>
                <c:pt idx="18">
                  <c:v>0.70360095480875451</c:v>
                </c:pt>
                <c:pt idx="19">
                  <c:v>0.67080526736748436</c:v>
                </c:pt>
                <c:pt idx="20">
                  <c:v>0.64948275665442545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1D-4C88-B6CD-96D8D536B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6585632"/>
        <c:axId val="706577432"/>
      </c:scatterChart>
      <c:valAx>
        <c:axId val="706585632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577432"/>
        <c:crosses val="autoZero"/>
        <c:crossBetween val="midCat"/>
      </c:valAx>
      <c:valAx>
        <c:axId val="706577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r_j</a:t>
                </a:r>
              </a:p>
            </c:rich>
          </c:tx>
          <c:layout>
            <c:manualLayout>
              <c:xMode val="edge"/>
              <c:yMode val="edge"/>
              <c:x val="1.6666666666666666E-2"/>
              <c:y val="0.4440430883639545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585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507</xdr:row>
      <xdr:rowOff>129540</xdr:rowOff>
    </xdr:from>
    <xdr:to>
      <xdr:col>10</xdr:col>
      <xdr:colOff>495300</xdr:colOff>
      <xdr:row>522</xdr:row>
      <xdr:rowOff>129540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7B295D8-866D-4EEB-99FF-E9718A9EF0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198120</xdr:colOff>
      <xdr:row>11</xdr:row>
      <xdr:rowOff>160020</xdr:rowOff>
    </xdr:from>
    <xdr:to>
      <xdr:col>15</xdr:col>
      <xdr:colOff>502920</xdr:colOff>
      <xdr:row>30</xdr:row>
      <xdr:rowOff>99060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5D4F511-C908-447C-B65C-0309B591D4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518160</xdr:colOff>
      <xdr:row>21</xdr:row>
      <xdr:rowOff>60960</xdr:rowOff>
    </xdr:from>
    <xdr:to>
      <xdr:col>24</xdr:col>
      <xdr:colOff>213360</xdr:colOff>
      <xdr:row>36</xdr:row>
      <xdr:rowOff>60960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6B96C6F-5B68-49B7-A94D-52F40D2703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30480</xdr:colOff>
      <xdr:row>1</xdr:row>
      <xdr:rowOff>160020</xdr:rowOff>
    </xdr:from>
    <xdr:to>
      <xdr:col>10</xdr:col>
      <xdr:colOff>365760</xdr:colOff>
      <xdr:row>4</xdr:row>
      <xdr:rowOff>129540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8002607-1D38-4123-8F2B-3965D8B1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8080" y="342900"/>
          <a:ext cx="2773680" cy="5181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507</xdr:row>
      <xdr:rowOff>129540</xdr:rowOff>
    </xdr:from>
    <xdr:to>
      <xdr:col>10</xdr:col>
      <xdr:colOff>495300</xdr:colOff>
      <xdr:row>522</xdr:row>
      <xdr:rowOff>129540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DEA385-5DFD-4689-80CF-7A792B262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251460</xdr:colOff>
      <xdr:row>12</xdr:row>
      <xdr:rowOff>114300</xdr:rowOff>
    </xdr:from>
    <xdr:to>
      <xdr:col>15</xdr:col>
      <xdr:colOff>556260</xdr:colOff>
      <xdr:row>31</xdr:row>
      <xdr:rowOff>53340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50A01AF-E0A9-4D30-AAD5-E2AD962A2B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518160</xdr:colOff>
      <xdr:row>21</xdr:row>
      <xdr:rowOff>60960</xdr:rowOff>
    </xdr:from>
    <xdr:to>
      <xdr:col>24</xdr:col>
      <xdr:colOff>213360</xdr:colOff>
      <xdr:row>36</xdr:row>
      <xdr:rowOff>60960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38D2B5F-8DC5-4D04-A1CE-A4B88C5BEF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38100</xdr:colOff>
      <xdr:row>2</xdr:row>
      <xdr:rowOff>7620</xdr:rowOff>
    </xdr:from>
    <xdr:to>
      <xdr:col>10</xdr:col>
      <xdr:colOff>373380</xdr:colOff>
      <xdr:row>4</xdr:row>
      <xdr:rowOff>160020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E24F0DF-249C-4373-A073-571E1D07F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373380"/>
          <a:ext cx="2773680" cy="5181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17838BE-BBF3-4459-B6C7-639626CA2F80}">
  <we:reference id="1e10eb66-9ba2-46e3-84ee-57e2a49831f0" version="3.0.0.1" store="EXCatalog" storeType="EXCatalog"/>
  <we:alternateReferences>
    <we:reference id="WA104100404" version="3.0.0.1" store="el-GR" storeType="OMEX"/>
  </we:alternateReferences>
  <we:properties>
    <we:property name="Gi4EEDMBcF1RakA1OR99HCc=" value="&quot;ew==&quot;"/>
    <we:property name="Gi4EEDMBcF1RakA3Og0=" value="&quot;bRZFRA==&quot;"/>
    <we:property name="Gi4EEDMBcF1RakALNwtGEDsZAAc0" value="&quot;eA==&quot;"/>
    <we:property name="Gi4EEDMBcF1RakALNwtGEDsZABYk" value="&quot;eWhRRXY=&quot;"/>
    <we:property name="Gi4EEDMBcF1RakALNwtGEDsZAgMg" value="&quot;eWhRRXcB&quot;"/>
    <we:property name="Gi4EEDMBcF1RakALNwtGEDsZBBsg" value="&quot;DhQm&quot;"/>
    <we:property name="Gi4EEDMBcF1RakALNwtGEDsZBhQ3" value="&quot;eWhRRXcAYEQ=&quot;"/>
    <we:property name="Gi4EEDMBcF1RakALNwtGEDsZBxAm" value="&quot;eWhRRXcAYEQ=&quot;"/>
    <we:property name="Gi4EEDMBcF1RakALNwtGEDsZCAU0" value="&quot;eWhYTA==&quot;"/>
    <we:property name="Gi4EEDMBcF1RakALNwtGEDsZCAUj" value="&quot;eg==&quot;"/>
    <we:property name="Gi4EEDMBcF1RakALNwtGEDsZCAUu" value="&quot;eA==&quot;"/>
    <we:property name="Gi4EEDMBcF1RakALNwtGEDsZDAYr" value="&quot;eQ==&quot;"/>
    <we:property name="Gi4EEDMBcF1RakALNwtGEDsZDAcz" value="&quot;eWhRQnI=&quot;"/>
    <we:property name="Gi4EEDMBcF1RakALNwtGEDsZDBAz" value="&quot;ew==&quot;"/>
    <we:property name="Gi4EEDMBcF1RakALNwtGEDsZDBsu" value="&quot;enY=&quot;"/>
    <we:property name="Gi4EEDMBcF1RakALNwtGEDsZDQU3" value="&quot;eQ==&quot;"/>
    <we:property name="Gi4EEDMBcF1RakALNwtGEDsZDQUz" value="&quot;eQ==&quot;"/>
    <we:property name="Gi4EEDMBcF1RakALNwtGEDsZDwE1" value="&quot;ew==&quot;"/>
    <we:property name="Gi4EEDMBcF1RakALNwtGEDsZDxAg" value="&quot;eA==&quot;"/>
    <we:property name="Gi4EEDMBcF1RakALNwtGEDsZEQci" value="&quot;eWhRRXcAYEQ=&quot;"/>
    <we:property name="Gi4EEDMBcF1RakALNwtGEDsZEgEm" value="&quot;eQ==&quot;"/>
    <we:property name="Gi4EEDMBcF1RakALNwtGEDsZEgY9" value="&quot;eHZR&quot;"/>
    <we:property name="Gi4EEDMBcF1RakALNwtGEDsZEhYr" value="&quot;eA==&quot;"/>
    <we:property name="Gi4EEDMBcF1RakALNwtGEDsZEhok" value="&quot;eQ==&quot;"/>
    <we:property name="Gi4EEDMBcF1RakALNwtGEDsZEwYj" value="&quot;eQ==&quot;"/>
    <we:property name="Gi4EEDMBcF1RakALNwtGEDsZExA0" value="&quot;fA==&quot;"/>
    <we:property name="Gi4EEDMBcF1RakALNwtGEDsZExcx" value="&quot;eA==&quot;"/>
    <we:property name="Gi4EEDMBcF1RakALNwtGEDsZExk/" value="&quot;eA==&quot;"/>
    <we:property name="Gi4EEDMBcF1RakALNwtGEDsZFRor" value="&quot;eWhRRXcB&quot;"/>
    <we:property name="Gi4EEDMBcF1RakAuORVZFCsqBAY=" value="&quot;bQFFRnYKdDJHdlA=&quot;"/>
    <we:property name="Gi4EEDMBcQYMLxcdKjhAByw=" value="&quot;eWhRRXcAYEQ=&quot;"/>
    <we:property name="Gi4EEDMBcQYMLxcdKjhCBi0=" value="&quot;eQ==&quot;"/>
    <we:property name="Gi4EEDMBcQYMLxcdKjhCECV3" value="&quot;aXpcVQ==&quot;"/>
    <we:property name="Gi4EEDMBcQYMLxcdKjhCEDo=" value="&quot;fA==&quot;"/>
    <we:property name="Gi4EEDMBcQYMLxcdKjhCFz8=" value="&quot;eA==&quot;"/>
    <we:property name="Gi4EEDMBcQYMLxcdKjhCGTE=" value="&quot;eA==&quot;"/>
    <we:property name="Gi4EEDMBcQYMLxcdKjhCHTp3" value="&quot;bQ1FRw==&quot;"/>
    <we:property name="Gi4EEDMBcQYMLxcdKjhDASg=" value="&quot;eQ==&quot;"/>
    <we:property name="Gi4EEDMBcQYMLxcdKjhDBjM=" value="&quot;eHZR&quot;"/>
    <we:property name="Gi4EEDMBcQYMLxcdKjhDFiU=" value="&quot;eA==&quot;"/>
    <we:property name="Gi4EEDMBcQYMLxcdKjhDGio=" value="&quot;eQ==&quot;"/>
    <we:property name="Gi4EEDMBcQYMLxcdKjhEGiU=" value="&quot;eWhRRXcB&quot;"/>
    <we:property name="Gi4EEDMBcQYMLxcdKjhRBzo=" value="&quot;eA==&quot;"/>
    <we:property name="Gi4EEDMBcQYMLxcdKjhRFio=" value="&quot;eWhRRXY=&quot;"/>
    <we:property name="Gi4EEDMBcQYMLxcdKjhTAy4=" value="&quot;eWhRRXcB&quot;"/>
    <we:property name="Gi4EEDMBcQYMLxcdKjhVGy4=" value="&quot;DhQm&quot;"/>
    <we:property name="Gi4EEDMBcQYMLxcdKjhWECg=" value="&quot;eWhRRXcAYEQ=&quot;"/>
    <we:property name="Gi4EEDMBcQYMLxcdKjhXFDk=" value="&quot;eWhRRXcAYEQ=&quot;"/>
    <we:property name="Gi4EEDMBcQYMLxcdKjhZBS0=" value="&quot;eg==&quot;"/>
    <we:property name="Gi4EEDMBcQYMLxcdKjhZBSA=" value="&quot;eA==&quot;"/>
    <we:property name="Gi4EEDMBcQYMLxcdKjhZBTo=" value="&quot;eWhYTA==&quot;"/>
    <we:property name="Gi4EEDMBcQYMLxcdKjhcBT0=" value="&quot;eQ==&quot;"/>
    <we:property name="Gi4EEDMBcQYMLxcdKjhcBTk=" value="&quot;eQ==&quot;"/>
    <we:property name="Gi4EEDMBcQYMLxcdKjhcHTp3" value="&quot;&quot;"/>
    <we:property name="Gi4EEDMBcQYMLxcdKjhdBiU=" value="&quot;eQ==&quot;"/>
    <we:property name="Gi4EEDMBcQYMLxcdKjhdBz0=" value="&quot;eWhRQnI=&quot;"/>
    <we:property name="Gi4EEDMBcQYMLxcdKjhdED0=" value="&quot;ew==&quot;"/>
    <we:property name="Gi4EEDMBcQYMLxcdKjhdGyA=" value="&quot;enY=&quot;"/>
    <we:property name="Gi4EEDMBcQYMLxcdKjheACQ=" value="&quot;eA==&quot;"/>
    <we:property name="Gi4EEDMBcQYMLxcdKjheATs=" value="&quot;ew==&quot;"/>
    <we:property name="Gi4EEDMBcQYMLxcdKjheEC4=" value="&quot;eA==&quot;"/>
    <we:property name="Gi4EEDMBcSMCMQgZOgtVBg==" value="&quot;bQFFRnYKdDJHdlA=&quot;"/>
    <we:property name="Gi4EEDMBcTgCOywRNg==" value="&quot;ew==&quot;"/>
    <we:property name="Gi4EEDMBcToBKQ==" value="&quot;&quot;"/>
    <we:property name="UniqueID" value="&quot;20225111654959008574&quot;"/>
    <we:property name="AQkkVAhSOg==" value="&quot;bQhFRw==&quot;"/>
    <we:property name="AQkkVDRfPAMGMT4dNgA=" value="&quot;DhQm&quot;"/>
    <we:property name="AQkkVApRKDgKLQ==" value="&quot;ew==&quot;"/>
    <we:property name="AQkkVBFRIhwCIQ0dKw==" value="&quot;bQFFRHYKdDJHdlA=&quot;"/>
    <we:property name="AQkkVDRfPAMGMT4UMBQB" value="&quot;bQFFRHYKdDJHdlA=&quot;"/>
    <we:property name="AQkkVDRfPAMGMT4KPQsB" value="&quot;aXpcVQ==&quot;"/>
    <we:property name="AQkkVDRfPAMGMT4KMBQB" value="&quot;eHY=&quot;"/>
    <we:property name="AQkkVDRfPAMGMT4UMBQC" value="&quot;bQ5FRw==&quot;"/>
    <we:property name="AQkkVDRfPAMGMT4KPQsC" value="&quot;aXpcVQ==&quot;"/>
    <we:property name="AQkkVDRfPAMGMT4KMBQC" value="&quot;bQ1FRw==&quot;"/>
    <we:property name="AQkkVDRfPAMGMT4WLQo=" value="&quot;ew==&quot;"/>
    <we:property name="AQkkVDRfPAMGMT4WPQA=" value="&quot;eA==&quot;"/>
    <we:property name="AQkkVDRfPAMGMT4IKgI=" value="&quot;eWhRRXcAYEQ=&quot;"/>
    <we:property name="AQkkVDRfPAMGMT4LOws=" value="&quot;eA==&quot;"/>
    <we:property name="AQkkVDRfPAMGMT4KNB8=" value="&quot;eA==&quot;"/>
    <we:property name="AQkkVDRfPAMGMT4MNws=" value="&quot;eWhRRXcB&quot;"/>
    <we:property name="AQkkVDRfPAMGMT4bLgA=" value="&quot;eWhRRXcB&quot;"/>
    <we:property name="AQkkVDRfPAMGMT4VKws=" value="&quot;eQ==&quot;"/>
    <we:property name="AQkkVDRfPAMGMT4LKx0=" value="&quot;eHZR&quot;"/>
    <we:property name="AQkkVDRfPAMGMT4KKwM=" value="&quot;eQ==&quot;"/>
    <we:property name="AQkkVDRfPAMGMT4VKhM=" value="&quot;eWhRQnI=&quot;"/>
    <we:property name="AQkkVDRfPAMGMT4VNg4=" value="&quot;enY=&quot;"/>
    <we:property name="AQkkVDRfPAMGMT4KOhE=" value="&quot;eA==&quot;"/>
    <we:property name="AQkkVDRfPAMGMT4WLBU=" value="&quot;ew==&quot;"/>
    <we:property name="AQkkVDRfPAMGMT4ZOwQ=" value="&quot;eWhRRXY=&quot;"/>
    <we:property name="AQkkVDRfPAMGMT4KPRQ=" value="&quot;fA==&quot;"/>
    <we:property name="AQkkVDRfPAMGMT4ZKhQ=" value="&quot;eA==&quot;"/>
    <we:property name="AQkkVDRfPAMGMT4LLAY=" value="&quot;eQ==&quot;"/>
    <we:property name="AQkkVDRfPAMGMT4VPRM=" value="&quot;ew==&quot;"/>
    <we:property name="AQkkVDRfPAMGMT4LNwQ=" value="&quot;eQ==&quot;"/>
    <we:property name="AQkkVDRfPAMGMT4UKBM=" value="&quot;eQ==&quot;"/>
    <we:property name="AQkkVDRfPAMGMT4UKBc=" value="&quot;eQ==&quot;"/>
    <we:property name="AQkkVDRfPAMGMT4fORc=" value="&quot;eWhRRXcAYEQ=&quot;"/>
    <we:property name="AQkkVDRfPAMGMT4RKBQ=" value="&quot;eWhYTA==&quot;"/>
    <we:property name="AQkkVDRfPAMGMT4ePQY=" value="&quot;eWhRRXcAYEQ=&quot;"/>
    <we:property name="AQkkVDRfPAMGMT4RKA4=" value="&quot;eA==&quot;"/>
    <we:property name="AQkkVDRfPAMGMT4RKAM=" value="&quot;eg==&quot;"/>
  </we:properties>
  <we:bindings>
    <we:binding id="Sheet1refEdit" type="matrix" appref="{3DEF6ED2-177F-47D3-9C14-EB00F2FC7078}"/>
    <we:binding id="Sheet1Worker" type="matrix" appref="{8E3066FC-4A7F-48E0-B24A-AAEF4727B5A5}"/>
    <we:binding id="refEdit" type="matrix" appref="{60E26656-B1D7-4F48-885F-9C5E1CB82ADF}"/>
    <we:binding id="Worker" type="matrix" appref="{D518C7FE-B90D-40BD-988A-C83D693459F5}"/>
    <we:binding id="Obj" type="matrix" appref="{35BB21B8-E814-4D42-A672-7DD464799B86}"/>
    <we:binding id="Var0" type="matrix" appref="{AD4C875A-3C93-471A-85A3-A27111BB110A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0EDD0-88BF-4542-ABF0-5A3539A907F4}">
  <dimension ref="A1:XFD1048575"/>
  <sheetViews>
    <sheetView tabSelected="1" workbookViewId="0">
      <selection activeCell="B1" sqref="B1:C1"/>
    </sheetView>
  </sheetViews>
  <sheetFormatPr defaultRowHeight="14.5" x14ac:dyDescent="0.35"/>
  <cols>
    <col min="13" max="13" width="10.08984375" customWidth="1"/>
  </cols>
  <sheetData>
    <row r="1" spans="2:21" x14ac:dyDescent="0.35">
      <c r="B1" s="3" t="s">
        <v>22</v>
      </c>
      <c r="C1" s="3" t="s">
        <v>23</v>
      </c>
      <c r="D1" s="3" t="s">
        <v>8</v>
      </c>
      <c r="E1" s="3"/>
      <c r="F1" s="3"/>
      <c r="G1" s="3" t="s">
        <v>7</v>
      </c>
      <c r="H1" s="3" t="s">
        <v>9</v>
      </c>
      <c r="I1" s="3" t="s">
        <v>10</v>
      </c>
      <c r="J1" s="3" t="s">
        <v>11</v>
      </c>
      <c r="K1" s="3" t="s">
        <v>12</v>
      </c>
      <c r="L1" s="3"/>
      <c r="M1" s="3" t="s">
        <v>16</v>
      </c>
      <c r="N1" s="3" t="s">
        <v>15</v>
      </c>
    </row>
    <row r="2" spans="2:21" x14ac:dyDescent="0.35">
      <c r="B2">
        <f>AVERAGE(B51:B510)</f>
        <v>11.658860237302356</v>
      </c>
      <c r="C2">
        <f>AVERAGE(C51:C510)</f>
        <v>2.1321177808398586</v>
      </c>
      <c r="D2">
        <f>B2-G53*C2</f>
        <v>6.6566316489168997E-2</v>
      </c>
      <c r="G2">
        <f t="array" ref="G2">SUM(G11:G51*F11:F51)/SUM(G11:G51)</f>
        <v>5.0474618322352294</v>
      </c>
      <c r="H2">
        <f t="array" ref="H2">SUM(H12:H50^2)</f>
        <v>2.0000019999999501E-2</v>
      </c>
      <c r="I2">
        <f t="array" ref="I2">8*SUM(G11:G51^2)</f>
        <v>22.075311409880122</v>
      </c>
      <c r="J2">
        <f>H2/I2</f>
        <v>9.0599039028949806E-4</v>
      </c>
      <c r="K2">
        <v>0.02</v>
      </c>
      <c r="M2">
        <f>AVERAGE(M51:M510)</f>
        <v>11.575913075761067</v>
      </c>
      <c r="N2" s="2">
        <f>AVERAGE(N51:N510)</f>
        <v>1.5507926903798863</v>
      </c>
      <c r="O2" s="2" t="s">
        <v>19</v>
      </c>
      <c r="P2" s="2"/>
      <c r="Q2" s="2"/>
      <c r="R2" s="2"/>
      <c r="S2" s="2"/>
      <c r="T2" s="2"/>
      <c r="U2" s="2"/>
    </row>
    <row r="3" spans="2:21" x14ac:dyDescent="0.35">
      <c r="B3">
        <f>VAR(B51:B510)</f>
        <v>14.528429889927317</v>
      </c>
      <c r="C3">
        <f>VAR(C51:C510)</f>
        <v>0.65370364526859814</v>
      </c>
      <c r="M3">
        <f>VAR(M51:M510)</f>
        <v>11.932390654565264</v>
      </c>
      <c r="N3">
        <f>N2/B3</f>
        <v>0.10674193303263031</v>
      </c>
    </row>
    <row r="4" spans="2:21" x14ac:dyDescent="0.35">
      <c r="L4" s="3" t="s">
        <v>21</v>
      </c>
      <c r="M4" s="3"/>
      <c r="N4">
        <f>1-N3</f>
        <v>0.89325806696736965</v>
      </c>
      <c r="P4">
        <f>N2^0.5</f>
        <v>1.245308271224393</v>
      </c>
      <c r="Q4">
        <f>N2+10*H2</f>
        <v>1.7507928903798813</v>
      </c>
    </row>
    <row r="7" spans="2:21" x14ac:dyDescent="0.35">
      <c r="B7" s="3" t="s">
        <v>2</v>
      </c>
      <c r="C7" s="3" t="s">
        <v>1</v>
      </c>
      <c r="D7" s="3"/>
      <c r="E7" s="3"/>
      <c r="F7" s="3" t="s">
        <v>18</v>
      </c>
      <c r="G7" s="3" t="s">
        <v>3</v>
      </c>
      <c r="H7" s="3" t="s">
        <v>6</v>
      </c>
      <c r="I7" s="3"/>
      <c r="J7" s="3"/>
      <c r="K7" s="3" t="s">
        <v>5</v>
      </c>
      <c r="L7" s="3"/>
      <c r="M7" s="3" t="s">
        <v>13</v>
      </c>
      <c r="N7" s="3" t="s">
        <v>14</v>
      </c>
      <c r="O7" s="3"/>
      <c r="P7" s="3"/>
      <c r="Q7" s="3"/>
      <c r="R7" s="3" t="s">
        <v>20</v>
      </c>
    </row>
    <row r="11" spans="2:21" x14ac:dyDescent="0.35">
      <c r="F11">
        <v>-20</v>
      </c>
      <c r="G11" s="4">
        <v>0</v>
      </c>
      <c r="K11">
        <f>INDEX($G$11:$G$51,-$F$11-F11+1)</f>
        <v>3.2238951105079801E-2</v>
      </c>
      <c r="N11" t="s">
        <v>17</v>
      </c>
    </row>
    <row r="12" spans="2:21" x14ac:dyDescent="0.35">
      <c r="F12">
        <f>F11+1</f>
        <v>-19</v>
      </c>
      <c r="G12" s="4">
        <v>0</v>
      </c>
      <c r="H12">
        <f t="shared" ref="H12:H50" si="0">(G11+G13-2*G12)</f>
        <v>0</v>
      </c>
      <c r="K12">
        <f t="shared" ref="K12:K51" si="1">INDEX($G$11:$G$51,-$F$11-F12+1)</f>
        <v>2.2508082918296764E-2</v>
      </c>
    </row>
    <row r="13" spans="2:21" x14ac:dyDescent="0.35">
      <c r="F13">
        <f t="shared" ref="F13:F51" si="2">F12+1</f>
        <v>-18</v>
      </c>
      <c r="G13" s="4">
        <v>0</v>
      </c>
      <c r="H13">
        <f t="shared" si="0"/>
        <v>0</v>
      </c>
      <c r="K13">
        <f t="shared" si="1"/>
        <v>1.3056483684260881E-2</v>
      </c>
    </row>
    <row r="14" spans="2:21" x14ac:dyDescent="0.35">
      <c r="F14">
        <f t="shared" si="2"/>
        <v>-17</v>
      </c>
      <c r="G14" s="4">
        <v>0</v>
      </c>
      <c r="H14">
        <f t="shared" si="0"/>
        <v>0</v>
      </c>
      <c r="K14">
        <f t="shared" si="1"/>
        <v>4.9444176555454517E-3</v>
      </c>
    </row>
    <row r="15" spans="2:21" x14ac:dyDescent="0.35">
      <c r="F15">
        <f t="shared" si="2"/>
        <v>-16</v>
      </c>
      <c r="G15" s="4">
        <v>0</v>
      </c>
      <c r="H15">
        <f t="shared" si="0"/>
        <v>0</v>
      </c>
      <c r="K15">
        <f t="shared" si="1"/>
        <v>2.2199879221513147E-4</v>
      </c>
    </row>
    <row r="16" spans="2:21" x14ac:dyDescent="0.35">
      <c r="F16">
        <f t="shared" si="2"/>
        <v>-15</v>
      </c>
      <c r="G16" s="4">
        <v>0</v>
      </c>
      <c r="H16">
        <f t="shared" si="0"/>
        <v>0</v>
      </c>
      <c r="K16">
        <f t="shared" si="1"/>
        <v>1.2624950681159742E-3</v>
      </c>
    </row>
    <row r="17" spans="1:19" x14ac:dyDescent="0.35">
      <c r="A17">
        <f t="shared" ref="A17:A28" si="3">A18-1</f>
        <v>-13</v>
      </c>
      <c r="F17">
        <f t="shared" si="2"/>
        <v>-14</v>
      </c>
      <c r="G17" s="4">
        <v>0</v>
      </c>
      <c r="H17">
        <f t="shared" si="0"/>
        <v>0</v>
      </c>
      <c r="K17">
        <f t="shared" si="1"/>
        <v>1.0707027129446567E-2</v>
      </c>
    </row>
    <row r="18" spans="1:19" x14ac:dyDescent="0.35">
      <c r="A18">
        <f t="shared" si="3"/>
        <v>-12</v>
      </c>
      <c r="F18">
        <f t="shared" si="2"/>
        <v>-13</v>
      </c>
      <c r="G18" s="4">
        <v>0</v>
      </c>
      <c r="H18">
        <f t="shared" si="0"/>
        <v>0</v>
      </c>
      <c r="K18">
        <f t="shared" si="1"/>
        <v>3.047813574047684E-2</v>
      </c>
    </row>
    <row r="19" spans="1:19" x14ac:dyDescent="0.35">
      <c r="A19">
        <f t="shared" si="3"/>
        <v>-11</v>
      </c>
      <c r="F19">
        <f t="shared" si="2"/>
        <v>-12</v>
      </c>
      <c r="G19" s="4">
        <v>0</v>
      </c>
      <c r="H19">
        <f t="shared" si="0"/>
        <v>0</v>
      </c>
      <c r="K19">
        <f t="shared" si="1"/>
        <v>6.3422173365836512E-2</v>
      </c>
    </row>
    <row r="20" spans="1:19" x14ac:dyDescent="0.35">
      <c r="A20">
        <f t="shared" si="3"/>
        <v>-10</v>
      </c>
      <c r="F20">
        <f t="shared" si="2"/>
        <v>-11</v>
      </c>
      <c r="G20" s="4">
        <v>0</v>
      </c>
      <c r="H20">
        <f t="shared" si="0"/>
        <v>0</v>
      </c>
      <c r="K20">
        <f t="shared" si="1"/>
        <v>0.11284243609721825</v>
      </c>
      <c r="R20">
        <f t="array" ref="R20">CORREL($C$31:$C$530,B21:B520)</f>
        <v>0.60709350243438631</v>
      </c>
      <c r="S20">
        <f>CORREL($C$31:$C$530,M21:M520)</f>
        <v>0.6097538874011974</v>
      </c>
    </row>
    <row r="21" spans="1:19" x14ac:dyDescent="0.35">
      <c r="A21">
        <f t="shared" si="3"/>
        <v>-9</v>
      </c>
      <c r="F21">
        <f t="shared" si="2"/>
        <v>-10</v>
      </c>
      <c r="G21" s="4">
        <v>0</v>
      </c>
      <c r="H21">
        <f t="shared" si="0"/>
        <v>0</v>
      </c>
      <c r="K21">
        <f t="shared" si="1"/>
        <v>0.18058369537458546</v>
      </c>
      <c r="R21">
        <f t="array" ref="R21">CORREL($C$31:$C$530,B22:B521)</f>
        <v>0.59879320815471992</v>
      </c>
      <c r="S21">
        <f t="shared" ref="S21:S40" si="4">CORREL($C$31:$C$530,M22:M521)</f>
        <v>0.6171801702411408</v>
      </c>
    </row>
    <row r="22" spans="1:19" x14ac:dyDescent="0.35">
      <c r="A22">
        <f t="shared" si="3"/>
        <v>-8</v>
      </c>
      <c r="F22">
        <f t="shared" si="2"/>
        <v>-9</v>
      </c>
      <c r="G22" s="4">
        <v>0</v>
      </c>
      <c r="H22">
        <f t="shared" si="0"/>
        <v>0</v>
      </c>
      <c r="K22">
        <f t="shared" si="1"/>
        <v>0.26616790441693672</v>
      </c>
      <c r="R22">
        <f t="array" ref="R22">CORREL($C$31:$C$530,B23:B522)</f>
        <v>0.60115580815691649</v>
      </c>
      <c r="S22">
        <f t="shared" si="4"/>
        <v>0.62390437547236843</v>
      </c>
    </row>
    <row r="23" spans="1:19" x14ac:dyDescent="0.35">
      <c r="A23">
        <f t="shared" si="3"/>
        <v>-7</v>
      </c>
      <c r="F23">
        <f t="shared" si="2"/>
        <v>-8</v>
      </c>
      <c r="G23" s="4">
        <v>0</v>
      </c>
      <c r="H23">
        <f t="shared" si="0"/>
        <v>0</v>
      </c>
      <c r="K23">
        <f t="shared" si="1"/>
        <v>0.36570233209424052</v>
      </c>
      <c r="R23">
        <f t="array" ref="R23">CORREL($C$31:$C$530,B24:B523)</f>
        <v>0.6084983659755655</v>
      </c>
      <c r="S23">
        <f t="shared" si="4"/>
        <v>0.62871646997006503</v>
      </c>
    </row>
    <row r="24" spans="1:19" x14ac:dyDescent="0.35">
      <c r="A24">
        <f t="shared" si="3"/>
        <v>-6</v>
      </c>
      <c r="F24">
        <f t="shared" si="2"/>
        <v>-7</v>
      </c>
      <c r="G24" s="4">
        <v>0</v>
      </c>
      <c r="H24">
        <f t="shared" si="0"/>
        <v>0</v>
      </c>
      <c r="K24">
        <f t="shared" si="1"/>
        <v>0.47098532789630532</v>
      </c>
      <c r="R24">
        <f t="array" ref="R24">CORREL($C$31:$C$530,B25:B524)</f>
        <v>0.62289839218613596</v>
      </c>
      <c r="S24">
        <f t="shared" si="4"/>
        <v>0.63060854048326431</v>
      </c>
    </row>
    <row r="25" spans="1:19" x14ac:dyDescent="0.35">
      <c r="A25">
        <f t="shared" si="3"/>
        <v>-5</v>
      </c>
      <c r="F25">
        <f t="shared" si="2"/>
        <v>-6</v>
      </c>
      <c r="G25" s="4">
        <v>0</v>
      </c>
      <c r="H25">
        <f t="shared" si="0"/>
        <v>0</v>
      </c>
      <c r="K25">
        <f t="shared" si="1"/>
        <v>0.56968940633755394</v>
      </c>
      <c r="R25">
        <f t="array" ref="R25">CORREL($C$31:$C$530,B26:B525)</f>
        <v>0.62841758683805671</v>
      </c>
      <c r="S25">
        <f t="shared" si="4"/>
        <v>0.63367378025608001</v>
      </c>
    </row>
    <row r="26" spans="1:19" x14ac:dyDescent="0.35">
      <c r="A26">
        <f t="shared" si="3"/>
        <v>-4</v>
      </c>
      <c r="F26">
        <f t="shared" si="2"/>
        <v>-5</v>
      </c>
      <c r="G26" s="4">
        <v>0</v>
      </c>
      <c r="H26">
        <f t="shared" si="0"/>
        <v>0</v>
      </c>
      <c r="K26">
        <f t="shared" si="1"/>
        <v>0.64725399599630884</v>
      </c>
      <c r="R26">
        <f t="array" ref="R26">CORREL($C$31:$C$530,B27:B526)</f>
        <v>0.63247157322274028</v>
      </c>
      <c r="S26">
        <f t="shared" si="4"/>
        <v>0.63933165648033696</v>
      </c>
    </row>
    <row r="27" spans="1:19" x14ac:dyDescent="0.35">
      <c r="A27">
        <f t="shared" si="3"/>
        <v>-3</v>
      </c>
      <c r="F27">
        <f t="shared" si="2"/>
        <v>-4</v>
      </c>
      <c r="G27" s="4">
        <v>0</v>
      </c>
      <c r="H27">
        <f t="shared" si="0"/>
        <v>0</v>
      </c>
      <c r="K27">
        <f t="shared" si="1"/>
        <v>0.68676016319697342</v>
      </c>
      <c r="R27">
        <f t="array" ref="R27">CORREL($C$31:$C$530,B28:B527)</f>
        <v>0.657978257117253</v>
      </c>
      <c r="S27">
        <f t="shared" si="4"/>
        <v>0.64897543105876754</v>
      </c>
    </row>
    <row r="28" spans="1:19" x14ac:dyDescent="0.35">
      <c r="A28">
        <f t="shared" si="3"/>
        <v>-2</v>
      </c>
      <c r="F28">
        <f t="shared" si="2"/>
        <v>-3</v>
      </c>
      <c r="G28" s="4">
        <v>0</v>
      </c>
      <c r="H28">
        <f t="shared" si="0"/>
        <v>0</v>
      </c>
      <c r="K28">
        <f t="shared" si="1"/>
        <v>0.67281682751402894</v>
      </c>
      <c r="R28">
        <f t="array" ref="R28">CORREL($C$31:$C$530,B29:B528)</f>
        <v>0.68282354619894281</v>
      </c>
      <c r="S28">
        <f t="shared" si="4"/>
        <v>0.66222252843977591</v>
      </c>
    </row>
    <row r="29" spans="1:19" x14ac:dyDescent="0.35">
      <c r="A29">
        <f>A30-1</f>
        <v>-1</v>
      </c>
      <c r="F29">
        <f t="shared" si="2"/>
        <v>-2</v>
      </c>
      <c r="G29" s="4">
        <v>0</v>
      </c>
      <c r="H29">
        <f t="shared" si="0"/>
        <v>0</v>
      </c>
      <c r="K29">
        <f t="shared" si="1"/>
        <v>0.59424688353675414</v>
      </c>
      <c r="R29">
        <f t="array" ref="R29">CORREL($C$31:$C$530,B30:B529)</f>
        <v>0.72487885127196228</v>
      </c>
      <c r="S29">
        <f t="shared" si="4"/>
        <v>0.68777683373234089</v>
      </c>
    </row>
    <row r="30" spans="1:19" x14ac:dyDescent="0.35">
      <c r="A30">
        <v>0</v>
      </c>
      <c r="B30" s="1" t="s">
        <v>0</v>
      </c>
      <c r="C30" t="s">
        <v>4</v>
      </c>
      <c r="F30">
        <f t="shared" si="2"/>
        <v>-1</v>
      </c>
      <c r="G30" s="4">
        <v>0</v>
      </c>
      <c r="K30">
        <f t="shared" si="1"/>
        <v>0.44828168906272325</v>
      </c>
      <c r="R30">
        <f t="array" ref="R30">CORREL($C$31:$C$530,B31:B530)</f>
        <v>0.80084819083701952</v>
      </c>
      <c r="S30">
        <f t="shared" si="4"/>
        <v>0.73378026152608167</v>
      </c>
    </row>
    <row r="31" spans="1:19" x14ac:dyDescent="0.35">
      <c r="A31">
        <v>1</v>
      </c>
      <c r="B31">
        <v>13.915488608400578</v>
      </c>
      <c r="C31">
        <v>2.701654002333175</v>
      </c>
      <c r="F31">
        <f t="shared" si="2"/>
        <v>0</v>
      </c>
      <c r="G31" s="4">
        <v>0.24281528974747663</v>
      </c>
      <c r="H31">
        <f t="shared" si="0"/>
        <v>-3.7348890432229997E-2</v>
      </c>
      <c r="K31">
        <f t="shared" si="1"/>
        <v>0.24281528974747663</v>
      </c>
      <c r="R31">
        <f t="array" ref="R31">CORREL($C$31:$C$530,B32:B531)</f>
        <v>0.83641581797580289</v>
      </c>
      <c r="S31">
        <f t="shared" si="4"/>
        <v>0.78217201215762699</v>
      </c>
    </row>
    <row r="32" spans="1:19" x14ac:dyDescent="0.35">
      <c r="A32">
        <f>1+A31</f>
        <v>2</v>
      </c>
      <c r="B32">
        <v>11.756215664968432</v>
      </c>
      <c r="C32">
        <v>1.9503821681916265</v>
      </c>
      <c r="F32">
        <f t="shared" si="2"/>
        <v>1</v>
      </c>
      <c r="G32" s="4">
        <v>0.44828168906272325</v>
      </c>
      <c r="H32">
        <f t="shared" si="0"/>
        <v>-5.9501204841215793E-2</v>
      </c>
      <c r="K32">
        <f t="shared" si="1"/>
        <v>0</v>
      </c>
      <c r="M32" t="str">
        <f t="array" ref="M32">IFERROR(SUM($K$11:$K$51*C12:C52),"")</f>
        <v/>
      </c>
      <c r="R32">
        <f t="array" ref="R32">CORREL($C$31:$C$530,B33:B532)</f>
        <v>0.84303816094342421</v>
      </c>
      <c r="S32">
        <f t="shared" si="4"/>
        <v>0.82120172059779617</v>
      </c>
    </row>
    <row r="33" spans="1:19" x14ac:dyDescent="0.35">
      <c r="A33">
        <f t="shared" ref="A33:A96" si="5">1+A32</f>
        <v>3</v>
      </c>
      <c r="B33">
        <v>10.575497327440363</v>
      </c>
      <c r="C33">
        <v>2.3640281467655813</v>
      </c>
      <c r="F33">
        <f t="shared" si="2"/>
        <v>2</v>
      </c>
      <c r="G33" s="4">
        <v>0.59424688353675414</v>
      </c>
      <c r="H33">
        <f t="shared" si="0"/>
        <v>-6.7395250496756098E-2</v>
      </c>
      <c r="K33">
        <f t="shared" si="1"/>
        <v>0</v>
      </c>
      <c r="M33" t="str">
        <f t="array" ref="M33">IFERROR(SUM($K$11:$K$51*C13:C53),"")</f>
        <v/>
      </c>
      <c r="R33">
        <f t="array" ref="R33">CORREL($C$31:$C$530,B34:B533)</f>
        <v>0.84455433020737469</v>
      </c>
      <c r="S33">
        <f t="shared" si="4"/>
        <v>0.84591655405860078</v>
      </c>
    </row>
    <row r="34" spans="1:19" x14ac:dyDescent="0.35">
      <c r="A34">
        <f t="shared" si="5"/>
        <v>4</v>
      </c>
      <c r="B34">
        <v>10.544668374594549</v>
      </c>
      <c r="C34">
        <v>2.2497017979862881</v>
      </c>
      <c r="F34">
        <f t="shared" si="2"/>
        <v>3</v>
      </c>
      <c r="G34" s="4">
        <v>0.67281682751402894</v>
      </c>
      <c r="H34">
        <f t="shared" si="0"/>
        <v>-6.4626608294330312E-2</v>
      </c>
      <c r="K34">
        <f t="shared" si="1"/>
        <v>0</v>
      </c>
      <c r="M34" t="str">
        <f t="array" ref="M34">IFERROR(SUM($K$11:$K$51*C14:C54),"")</f>
        <v/>
      </c>
      <c r="R34">
        <f t="array" ref="R34">CORREL($C$31:$C$530,B35:B534)</f>
        <v>0.81898564022138554</v>
      </c>
      <c r="S34">
        <f t="shared" si="4"/>
        <v>0.85293025791465249</v>
      </c>
    </row>
    <row r="35" spans="1:19" x14ac:dyDescent="0.35">
      <c r="A35">
        <f t="shared" si="5"/>
        <v>5</v>
      </c>
      <c r="B35">
        <v>11.135577494120163</v>
      </c>
      <c r="C35">
        <v>2.3565087338296897</v>
      </c>
      <c r="F35">
        <f t="shared" si="2"/>
        <v>4</v>
      </c>
      <c r="G35" s="4">
        <v>0.68676016319697342</v>
      </c>
      <c r="H35">
        <f t="shared" si="0"/>
        <v>-5.3449502883609057E-2</v>
      </c>
      <c r="K35">
        <f t="shared" si="1"/>
        <v>0</v>
      </c>
      <c r="M35" t="str">
        <f t="array" ref="M35">IFERROR(SUM($K$11:$K$51*C15:C55),"")</f>
        <v/>
      </c>
      <c r="R35">
        <f t="array" ref="R35">CORREL($C$31:$C$530,B36:B535)</f>
        <v>0.79799873085878525</v>
      </c>
      <c r="S35">
        <f t="shared" si="4"/>
        <v>0.84508484505871062</v>
      </c>
    </row>
    <row r="36" spans="1:19" x14ac:dyDescent="0.35">
      <c r="A36">
        <f t="shared" si="5"/>
        <v>6</v>
      </c>
      <c r="B36">
        <v>11.604072164961538</v>
      </c>
      <c r="C36">
        <v>2.9330223294771662</v>
      </c>
      <c r="F36">
        <f t="shared" si="2"/>
        <v>5</v>
      </c>
      <c r="G36" s="4">
        <v>0.64725399599630884</v>
      </c>
      <c r="H36">
        <f t="shared" si="0"/>
        <v>-3.8058422458090213E-2</v>
      </c>
      <c r="K36">
        <f t="shared" si="1"/>
        <v>0</v>
      </c>
      <c r="M36" t="str">
        <f t="array" ref="M36">IFERROR(SUM($K$11:$K$51*C16:C56),"")</f>
        <v/>
      </c>
      <c r="R36">
        <f t="array" ref="R36">CORREL($C$31:$C$530,B37:B536)</f>
        <v>0.75440229627182531</v>
      </c>
      <c r="S36">
        <f t="shared" si="4"/>
        <v>0.82475590893340123</v>
      </c>
    </row>
    <row r="37" spans="1:19" x14ac:dyDescent="0.35">
      <c r="A37">
        <f t="shared" si="5"/>
        <v>7</v>
      </c>
      <c r="B37">
        <v>11.47052857120978</v>
      </c>
      <c r="C37">
        <v>2.1761601518087881</v>
      </c>
      <c r="F37">
        <f t="shared" si="2"/>
        <v>6</v>
      </c>
      <c r="G37" s="4">
        <v>0.56968940633755394</v>
      </c>
      <c r="H37">
        <f t="shared" si="0"/>
        <v>-2.1139488782493832E-2</v>
      </c>
      <c r="K37">
        <f t="shared" si="1"/>
        <v>0</v>
      </c>
      <c r="M37" t="str">
        <f t="array" ref="M37">IFERROR(SUM($K$11:$K$51*C17:C57),"")</f>
        <v/>
      </c>
      <c r="R37">
        <f t="array" ref="R37">CORREL($C$31:$C$530,B38:B537)</f>
        <v>0.73032545135219296</v>
      </c>
      <c r="S37">
        <f t="shared" si="4"/>
        <v>0.79537110387890952</v>
      </c>
    </row>
    <row r="38" spans="1:19" x14ac:dyDescent="0.35">
      <c r="A38">
        <f t="shared" si="5"/>
        <v>8</v>
      </c>
      <c r="B38">
        <v>10.396612717448859</v>
      </c>
      <c r="C38">
        <v>2.0240711669427394</v>
      </c>
      <c r="F38">
        <f t="shared" si="2"/>
        <v>7</v>
      </c>
      <c r="G38" s="4">
        <v>0.47098532789630532</v>
      </c>
      <c r="H38">
        <f t="shared" si="0"/>
        <v>-6.5789173608161722E-3</v>
      </c>
      <c r="K38">
        <f t="shared" si="1"/>
        <v>0</v>
      </c>
      <c r="M38" t="str">
        <f t="array" ref="M38">IFERROR(SUM($K$11:$K$51*C18:C58),"")</f>
        <v/>
      </c>
      <c r="R38">
        <f t="array" ref="R38">CORREL($C$31:$C$530,B39:B538)</f>
        <v>0.68717849948812815</v>
      </c>
      <c r="S38">
        <f t="shared" si="4"/>
        <v>0.76067078293743839</v>
      </c>
    </row>
    <row r="39" spans="1:19" x14ac:dyDescent="0.35">
      <c r="A39">
        <f t="shared" si="5"/>
        <v>9</v>
      </c>
      <c r="B39">
        <v>9.9074231866673692</v>
      </c>
      <c r="C39">
        <v>2.3866860865191928</v>
      </c>
      <c r="F39">
        <f t="shared" si="2"/>
        <v>8</v>
      </c>
      <c r="G39" s="4">
        <v>0.36570233209424052</v>
      </c>
      <c r="H39">
        <f t="shared" si="0"/>
        <v>5.7485681247609888E-3</v>
      </c>
      <c r="K39">
        <f t="shared" si="1"/>
        <v>0</v>
      </c>
      <c r="M39" t="str">
        <f t="array" ref="M39">IFERROR(SUM($K$11:$K$51*C19:C59),"")</f>
        <v/>
      </c>
      <c r="R39">
        <f t="array" ref="R39">CORREL($C$31:$C$530,B40:B539)</f>
        <v>0.66029632918215275</v>
      </c>
      <c r="S39">
        <f t="shared" si="4"/>
        <v>0.72493525864888686</v>
      </c>
    </row>
    <row r="40" spans="1:19" x14ac:dyDescent="0.35">
      <c r="A40">
        <f t="shared" si="5"/>
        <v>10</v>
      </c>
      <c r="B40">
        <v>12.265668100585351</v>
      </c>
      <c r="C40">
        <v>2.5245304722282338</v>
      </c>
      <c r="F40">
        <f t="shared" si="2"/>
        <v>9</v>
      </c>
      <c r="G40" s="4">
        <v>0.26616790441693672</v>
      </c>
      <c r="H40">
        <f t="shared" si="0"/>
        <v>1.3950218634952494E-2</v>
      </c>
      <c r="K40">
        <f t="shared" si="1"/>
        <v>0</v>
      </c>
      <c r="M40" t="str">
        <f t="array" ref="M40">IFERROR(SUM($K$11:$K$51*C20:C60),"")</f>
        <v/>
      </c>
      <c r="R40">
        <f t="array" ref="R40">CORREL($C$31:$C$530,B41:B540)</f>
        <v>0.63948317845354075</v>
      </c>
      <c r="S40">
        <f t="shared" si="4"/>
        <v>0.69704635980040519</v>
      </c>
    </row>
    <row r="41" spans="1:19" x14ac:dyDescent="0.35">
      <c r="A41">
        <f t="shared" si="5"/>
        <v>11</v>
      </c>
      <c r="B41">
        <v>11.920433874559633</v>
      </c>
      <c r="C41">
        <v>2.4321944581246084</v>
      </c>
      <c r="F41">
        <f t="shared" si="2"/>
        <v>10</v>
      </c>
      <c r="G41" s="4">
        <v>0.18058369537458546</v>
      </c>
      <c r="H41">
        <f t="shared" si="0"/>
        <v>1.7842949764984017E-2</v>
      </c>
      <c r="K41">
        <f t="shared" si="1"/>
        <v>0</v>
      </c>
      <c r="M41" t="str">
        <f t="array" ref="M41">IFERROR(SUM($K$11:$K$51*C21:C61),"")</f>
        <v/>
      </c>
    </row>
    <row r="42" spans="1:19" x14ac:dyDescent="0.35">
      <c r="A42">
        <f t="shared" si="5"/>
        <v>12</v>
      </c>
      <c r="B42">
        <v>12.922529695634999</v>
      </c>
      <c r="C42">
        <v>1.9477204520215978</v>
      </c>
      <c r="F42">
        <f t="shared" si="2"/>
        <v>11</v>
      </c>
      <c r="G42" s="4">
        <v>0.11284243609721825</v>
      </c>
      <c r="H42">
        <f t="shared" si="0"/>
        <v>1.8320996545985457E-2</v>
      </c>
      <c r="K42">
        <f t="shared" si="1"/>
        <v>0</v>
      </c>
      <c r="M42" t="str">
        <f t="array" ref="M42">IFERROR(SUM($K$11:$K$51*C22:C62),"")</f>
        <v/>
      </c>
    </row>
    <row r="43" spans="1:19" x14ac:dyDescent="0.35">
      <c r="A43">
        <f t="shared" si="5"/>
        <v>13</v>
      </c>
      <c r="B43">
        <v>13.62997650982539</v>
      </c>
      <c r="C43">
        <v>2.1379781731098051</v>
      </c>
      <c r="F43">
        <f t="shared" si="2"/>
        <v>12</v>
      </c>
      <c r="G43" s="4">
        <v>6.3422173365836512E-2</v>
      </c>
      <c r="H43">
        <f t="shared" si="0"/>
        <v>1.6476225106022063E-2</v>
      </c>
      <c r="K43">
        <f t="shared" si="1"/>
        <v>0</v>
      </c>
      <c r="M43" t="str">
        <f t="array" ref="M43">IFERROR(SUM($K$11:$K$51*C23:C63),"")</f>
        <v/>
      </c>
    </row>
    <row r="44" spans="1:19" x14ac:dyDescent="0.35">
      <c r="A44">
        <f t="shared" si="5"/>
        <v>14</v>
      </c>
      <c r="B44">
        <v>12.317493208911577</v>
      </c>
      <c r="C44">
        <v>2.0437973844595532</v>
      </c>
      <c r="F44">
        <f t="shared" si="2"/>
        <v>13</v>
      </c>
      <c r="G44" s="4">
        <v>3.047813574047684E-2</v>
      </c>
      <c r="H44">
        <f t="shared" si="0"/>
        <v>1.3172929014329406E-2</v>
      </c>
      <c r="K44">
        <f t="shared" si="1"/>
        <v>0</v>
      </c>
      <c r="M44" t="str">
        <f t="array" ref="M44">IFERROR(SUM($K$11:$K$51*C24:C64),"")</f>
        <v/>
      </c>
    </row>
    <row r="45" spans="1:19" x14ac:dyDescent="0.35">
      <c r="A45">
        <f t="shared" si="5"/>
        <v>15</v>
      </c>
      <c r="B45">
        <v>12.972404861009098</v>
      </c>
      <c r="C45">
        <v>1.9201758812041465</v>
      </c>
      <c r="F45">
        <f t="shared" si="2"/>
        <v>14</v>
      </c>
      <c r="G45" s="4">
        <v>1.0707027129446567E-2</v>
      </c>
      <c r="H45">
        <f t="shared" si="0"/>
        <v>1.0326576549699682E-2</v>
      </c>
      <c r="K45">
        <f t="shared" si="1"/>
        <v>0</v>
      </c>
      <c r="M45" t="str">
        <f t="array" ref="M45">IFERROR(SUM($K$11:$K$51*C25:C65),"")</f>
        <v/>
      </c>
    </row>
    <row r="46" spans="1:19" x14ac:dyDescent="0.35">
      <c r="A46">
        <f t="shared" si="5"/>
        <v>16</v>
      </c>
      <c r="B46">
        <v>11.692843196859178</v>
      </c>
      <c r="C46">
        <v>2.3503503882862353</v>
      </c>
      <c r="F46">
        <f t="shared" si="2"/>
        <v>15</v>
      </c>
      <c r="G46" s="4">
        <v>1.2624950681159742E-3</v>
      </c>
      <c r="H46">
        <f t="shared" si="0"/>
        <v>8.4040357854297497E-3</v>
      </c>
      <c r="K46">
        <f t="shared" si="1"/>
        <v>0</v>
      </c>
      <c r="M46" t="str">
        <f t="array" ref="M46">IFERROR(SUM($K$11:$K$51*C26:C66),"")</f>
        <v/>
      </c>
    </row>
    <row r="47" spans="1:19" x14ac:dyDescent="0.35">
      <c r="A47">
        <f t="shared" si="5"/>
        <v>17</v>
      </c>
      <c r="B47">
        <v>11.204535201302829</v>
      </c>
      <c r="C47">
        <v>1.44320214032849</v>
      </c>
      <c r="F47">
        <f t="shared" si="2"/>
        <v>16</v>
      </c>
      <c r="G47" s="4">
        <v>2.2199879221513147E-4</v>
      </c>
      <c r="H47">
        <f t="shared" si="0"/>
        <v>5.7629151392311635E-3</v>
      </c>
      <c r="K47">
        <f t="shared" si="1"/>
        <v>0</v>
      </c>
      <c r="M47" t="str">
        <f t="array" ref="M47">IFERROR(SUM($K$11:$K$51*C27:C67),"")</f>
        <v/>
      </c>
    </row>
    <row r="48" spans="1:19" x14ac:dyDescent="0.35">
      <c r="A48">
        <f t="shared" si="5"/>
        <v>18</v>
      </c>
      <c r="B48">
        <v>12.048406313609707</v>
      </c>
      <c r="C48">
        <v>2.8127533395215636</v>
      </c>
      <c r="F48">
        <f t="shared" si="2"/>
        <v>17</v>
      </c>
      <c r="G48" s="4">
        <v>4.9444176555454517E-3</v>
      </c>
      <c r="H48">
        <f t="shared" si="0"/>
        <v>3.3896471653851092E-3</v>
      </c>
      <c r="K48">
        <f t="shared" si="1"/>
        <v>0</v>
      </c>
      <c r="M48" t="str">
        <f t="array" ref="M48">IFERROR(SUM($K$11:$K$51*C28:C68),"")</f>
        <v/>
      </c>
    </row>
    <row r="49" spans="1:14" x14ac:dyDescent="0.35">
      <c r="A49">
        <f t="shared" si="5"/>
        <v>19</v>
      </c>
      <c r="B49">
        <v>10.751014940584257</v>
      </c>
      <c r="C49">
        <v>2.3702892492566083</v>
      </c>
      <c r="F49">
        <f t="shared" si="2"/>
        <v>18</v>
      </c>
      <c r="G49" s="4">
        <v>1.3056483684260881E-2</v>
      </c>
      <c r="H49">
        <f t="shared" si="0"/>
        <v>1.339533205320452E-3</v>
      </c>
      <c r="K49">
        <f t="shared" si="1"/>
        <v>0</v>
      </c>
      <c r="M49" t="str">
        <f t="array" ref="M49">IFERROR(SUM($K$11:$K$51*C29:C69),"")</f>
        <v/>
      </c>
    </row>
    <row r="50" spans="1:14" x14ac:dyDescent="0.35">
      <c r="A50">
        <f t="shared" si="5"/>
        <v>20</v>
      </c>
      <c r="B50">
        <v>10.873252730809856</v>
      </c>
      <c r="C50">
        <v>1.9871020625365241</v>
      </c>
      <c r="F50">
        <f t="shared" si="2"/>
        <v>19</v>
      </c>
      <c r="G50" s="4">
        <v>2.2508082918296764E-2</v>
      </c>
      <c r="H50">
        <f t="shared" si="0"/>
        <v>2.7926895274715813E-4</v>
      </c>
      <c r="K50">
        <f t="shared" si="1"/>
        <v>0</v>
      </c>
      <c r="M50" t="str">
        <f t="array" ref="M50">IFERROR(SUM($K$11:$K$51*C30:C70),"")</f>
        <v/>
      </c>
    </row>
    <row r="51" spans="1:14" x14ac:dyDescent="0.35">
      <c r="A51">
        <f t="shared" si="5"/>
        <v>21</v>
      </c>
      <c r="B51">
        <v>13.915488608400578</v>
      </c>
      <c r="C51">
        <v>2.5333739585386938</v>
      </c>
      <c r="F51">
        <f t="shared" si="2"/>
        <v>20</v>
      </c>
      <c r="G51" s="4">
        <v>3.2238951105079801E-2</v>
      </c>
      <c r="K51">
        <f t="shared" si="1"/>
        <v>0</v>
      </c>
      <c r="M51" cm="1">
        <f t="array" ref="M51">IFERROR(SUM($K$11:$K$51*C31:C71)+$D$2,"")</f>
        <v>11.880349682733829</v>
      </c>
      <c r="N51">
        <f>(M51-B51)^2</f>
        <v>4.1417904467640074</v>
      </c>
    </row>
    <row r="52" spans="1:14" x14ac:dyDescent="0.35">
      <c r="A52">
        <f t="shared" si="5"/>
        <v>22</v>
      </c>
      <c r="B52">
        <v>11.756215664968432</v>
      </c>
      <c r="C52">
        <v>2.0431733571122783</v>
      </c>
      <c r="M52">
        <f t="array" ref="M52">IFERROR(SUM($K$11:$K$51*C32:C72)+$D$2,"")</f>
        <v>11.940794559551813</v>
      </c>
      <c r="N52">
        <f t="shared" ref="N52:N115" si="6">(M52-B52)^2</f>
        <v>3.4069368325623142E-2</v>
      </c>
    </row>
    <row r="53" spans="1:14" x14ac:dyDescent="0.35">
      <c r="A53">
        <f t="shared" si="5"/>
        <v>23</v>
      </c>
      <c r="B53">
        <v>10.575497327440363</v>
      </c>
      <c r="C53">
        <v>2.0735904646459824</v>
      </c>
      <c r="G53">
        <f>SUM(G11:G51)</f>
        <v>5.4369857167303808</v>
      </c>
      <c r="M53">
        <f t="array" ref="M53">IFERROR(SUM($K$11:$K$51*C33:C73)+$D$2,"")</f>
        <v>11.989918354729099</v>
      </c>
      <c r="N53">
        <f t="shared" si="6"/>
        <v>2.0005868424365221</v>
      </c>
    </row>
    <row r="54" spans="1:14" x14ac:dyDescent="0.35">
      <c r="A54">
        <f t="shared" si="5"/>
        <v>24</v>
      </c>
      <c r="B54">
        <v>10.544668374594549</v>
      </c>
      <c r="C54">
        <v>1.7350781764557688</v>
      </c>
      <c r="M54">
        <f t="array" ref="M54">IFERROR(SUM($K$11:$K$51*C34:C74)+$D$2,"")</f>
        <v>11.90075546614851</v>
      </c>
      <c r="N54">
        <f t="shared" si="6"/>
        <v>1.8389721998792818</v>
      </c>
    </row>
    <row r="55" spans="1:14" x14ac:dyDescent="0.35">
      <c r="A55">
        <f t="shared" si="5"/>
        <v>25</v>
      </c>
      <c r="B55">
        <v>11.135577494120163</v>
      </c>
      <c r="C55">
        <v>1.6484458148882595</v>
      </c>
      <c r="M55">
        <f t="array" ref="M55">IFERROR(SUM($K$11:$K$51*C35:C75)+$D$2,"")</f>
        <v>11.688493742432854</v>
      </c>
      <c r="N55">
        <f t="shared" si="6"/>
        <v>0.30571637764818144</v>
      </c>
    </row>
    <row r="56" spans="1:14" x14ac:dyDescent="0.35">
      <c r="A56">
        <f t="shared" si="5"/>
        <v>26</v>
      </c>
      <c r="B56">
        <v>11.604072164961538</v>
      </c>
      <c r="C56">
        <v>1.8061292419154051</v>
      </c>
      <c r="M56">
        <f t="array" ref="M56">IFERROR(SUM($K$11:$K$51*C36:C76)+$D$2,"")</f>
        <v>11.416523125227096</v>
      </c>
      <c r="N56">
        <f t="shared" si="6"/>
        <v>3.5174642305311359E-2</v>
      </c>
    </row>
    <row r="57" spans="1:14" x14ac:dyDescent="0.35">
      <c r="A57">
        <f t="shared" si="5"/>
        <v>27</v>
      </c>
      <c r="B57">
        <v>11.47052857120978</v>
      </c>
      <c r="C57">
        <v>3.1492837004261629</v>
      </c>
      <c r="M57">
        <f t="array" ref="M57">IFERROR(SUM($K$11:$K$51*C37:C77)+$D$2,"")</f>
        <v>11.424177803548401</v>
      </c>
      <c r="N57">
        <f t="shared" si="6"/>
        <v>2.1483936627990775E-3</v>
      </c>
    </row>
    <row r="58" spans="1:14" x14ac:dyDescent="0.35">
      <c r="A58">
        <f t="shared" si="5"/>
        <v>28</v>
      </c>
      <c r="B58">
        <v>10.396612717448859</v>
      </c>
      <c r="C58">
        <v>2.2425076526756356</v>
      </c>
      <c r="M58">
        <f t="array" ref="M58">IFERROR(SUM($K$11:$K$51*C38:C78)+$D$2,"")</f>
        <v>11.521052740181565</v>
      </c>
      <c r="N58">
        <f t="shared" si="6"/>
        <v>1.264365364723129</v>
      </c>
    </row>
    <row r="59" spans="1:14" x14ac:dyDescent="0.35">
      <c r="A59">
        <f t="shared" si="5"/>
        <v>29</v>
      </c>
      <c r="B59">
        <v>9.9074231866673692</v>
      </c>
      <c r="C59">
        <v>1.6917484672886254</v>
      </c>
      <c r="M59">
        <f t="array" ref="M59">IFERROR(SUM($K$11:$K$51*C39:C79)+$D$2,"")</f>
        <v>11.530729931898327</v>
      </c>
      <c r="N59">
        <f t="shared" si="6"/>
        <v>2.6351247891123242</v>
      </c>
    </row>
    <row r="60" spans="1:14" x14ac:dyDescent="0.35">
      <c r="A60">
        <f t="shared" si="5"/>
        <v>30</v>
      </c>
      <c r="B60">
        <v>12.265668100585351</v>
      </c>
      <c r="C60">
        <v>2.2078624561291433</v>
      </c>
      <c r="M60">
        <f t="array" ref="M60">IFERROR(SUM($K$11:$K$51*C40:C80)+$D$2,"")</f>
        <v>11.555327757457231</v>
      </c>
      <c r="N60">
        <f t="shared" si="6"/>
        <v>0.50458340307537541</v>
      </c>
    </row>
    <row r="61" spans="1:14" x14ac:dyDescent="0.35">
      <c r="A61">
        <f t="shared" si="5"/>
        <v>31</v>
      </c>
      <c r="B61">
        <v>11.920433874559633</v>
      </c>
      <c r="C61">
        <v>2.8445695055222791</v>
      </c>
      <c r="M61">
        <f t="array" ref="M61">IFERROR(SUM($K$11:$K$51*C41:C81)+$D$2,"")</f>
        <v>11.748286759562696</v>
      </c>
      <c r="N61">
        <f t="shared" si="6"/>
        <v>2.9634629201768698E-2</v>
      </c>
    </row>
    <row r="62" spans="1:14" x14ac:dyDescent="0.35">
      <c r="A62">
        <f t="shared" si="5"/>
        <v>32</v>
      </c>
      <c r="B62">
        <v>12.922529695634999</v>
      </c>
      <c r="C62">
        <v>2.571474749593321</v>
      </c>
      <c r="M62">
        <f t="array" ref="M62">IFERROR(SUM($K$11:$K$51*C42:C82)+$D$2,"")</f>
        <v>12.019261042636009</v>
      </c>
      <c r="N62">
        <f t="shared" si="6"/>
        <v>0.8158942594906109</v>
      </c>
    </row>
    <row r="63" spans="1:14" x14ac:dyDescent="0.35">
      <c r="A63">
        <f t="shared" si="5"/>
        <v>33</v>
      </c>
      <c r="B63">
        <v>13.62997650982539</v>
      </c>
      <c r="C63">
        <v>2.6905923088683403</v>
      </c>
      <c r="M63">
        <f t="array" ref="M63">IFERROR(SUM($K$11:$K$51*C43:C83)+$D$2,"")</f>
        <v>12.378344675400966</v>
      </c>
      <c r="N63">
        <f t="shared" si="6"/>
        <v>1.5665822489446497</v>
      </c>
    </row>
    <row r="64" spans="1:14" x14ac:dyDescent="0.35">
      <c r="A64">
        <f t="shared" si="5"/>
        <v>34</v>
      </c>
      <c r="B64">
        <v>12.317493208911577</v>
      </c>
      <c r="C64">
        <v>2.0665073698899068</v>
      </c>
      <c r="M64">
        <f t="array" ref="M64">IFERROR(SUM($K$11:$K$51*C44:C84)+$D$2,"")</f>
        <v>12.6137216715814</v>
      </c>
      <c r="N64">
        <f t="shared" si="6"/>
        <v>8.7751302095727013E-2</v>
      </c>
    </row>
    <row r="65" spans="1:14" x14ac:dyDescent="0.35">
      <c r="A65">
        <f t="shared" si="5"/>
        <v>35</v>
      </c>
      <c r="B65">
        <v>12.972404861009098</v>
      </c>
      <c r="C65">
        <v>1.9261061732962284</v>
      </c>
      <c r="M65">
        <f t="array" ref="M65">IFERROR(SUM($K$11:$K$51*C45:C85)+$D$2,"")</f>
        <v>12.689590898965893</v>
      </c>
      <c r="N65">
        <f t="shared" si="6"/>
        <v>7.9983737126575444E-2</v>
      </c>
    </row>
    <row r="66" spans="1:14" x14ac:dyDescent="0.35">
      <c r="A66">
        <f t="shared" si="5"/>
        <v>36</v>
      </c>
      <c r="B66">
        <v>11.692843196859178</v>
      </c>
      <c r="C66">
        <v>1.4036463827759094</v>
      </c>
      <c r="M66">
        <f t="array" ref="M66">IFERROR(SUM($K$11:$K$51*C46:C86)+$D$2,"")</f>
        <v>12.496811538508137</v>
      </c>
      <c r="N66">
        <f t="shared" si="6"/>
        <v>0.64636509437377754</v>
      </c>
    </row>
    <row r="67" spans="1:14" x14ac:dyDescent="0.35">
      <c r="A67">
        <f t="shared" si="5"/>
        <v>37</v>
      </c>
      <c r="B67">
        <v>11.204535201302829</v>
      </c>
      <c r="C67">
        <v>2.241862051616434</v>
      </c>
      <c r="M67">
        <f t="array" ref="M67">IFERROR(SUM($K$11:$K$51*C47:C87)+$D$2,"")</f>
        <v>12.269158855512503</v>
      </c>
      <c r="N67">
        <f t="shared" si="6"/>
        <v>1.1334235251027598</v>
      </c>
    </row>
    <row r="68" spans="1:14" x14ac:dyDescent="0.35">
      <c r="A68">
        <f t="shared" si="5"/>
        <v>38</v>
      </c>
      <c r="B68">
        <v>12.048406313609707</v>
      </c>
      <c r="C68">
        <v>1.9192338128260773</v>
      </c>
      <c r="M68">
        <f t="array" ref="M68">IFERROR(SUM($K$11:$K$51*C48:C88)+$D$2,"")</f>
        <v>12.019967930441323</v>
      </c>
      <c r="N68">
        <f t="shared" si="6"/>
        <v>8.0874163723180657E-4</v>
      </c>
    </row>
    <row r="69" spans="1:14" x14ac:dyDescent="0.35">
      <c r="A69">
        <f t="shared" si="5"/>
        <v>39</v>
      </c>
      <c r="B69">
        <v>10.751014940584257</v>
      </c>
      <c r="C69">
        <v>1.9391538405312951</v>
      </c>
      <c r="M69">
        <f t="array" ref="M69">IFERROR(SUM($K$11:$K$51*C49:C89)+$D$2,"")</f>
        <v>11.704536775450347</v>
      </c>
      <c r="N69">
        <f t="shared" si="6"/>
        <v>0.90920388956639397</v>
      </c>
    </row>
    <row r="70" spans="1:14" x14ac:dyDescent="0.35">
      <c r="A70">
        <f t="shared" si="5"/>
        <v>40</v>
      </c>
      <c r="B70">
        <v>10.873252730809856</v>
      </c>
      <c r="C70">
        <v>2.2411146387689529</v>
      </c>
      <c r="M70">
        <f t="array" ref="M70">IFERROR(SUM($K$11:$K$51*C50:C90)+$D$2,"")</f>
        <v>11.489195645919839</v>
      </c>
      <c r="N70">
        <f t="shared" si="6"/>
        <v>0.3793856746741836</v>
      </c>
    </row>
    <row r="71" spans="1:14" x14ac:dyDescent="0.35">
      <c r="A71">
        <f t="shared" si="5"/>
        <v>41</v>
      </c>
      <c r="B71">
        <v>11.400436202813768</v>
      </c>
      <c r="C71">
        <v>1.8806554326094562</v>
      </c>
      <c r="M71">
        <f t="array" ref="M71">IFERROR(SUM($K$11:$K$51*C51:C91)+$D$2,"")</f>
        <v>11.296756839668044</v>
      </c>
      <c r="N71">
        <f t="shared" si="6"/>
        <v>1.0749410342303053E-2</v>
      </c>
    </row>
    <row r="72" spans="1:14" x14ac:dyDescent="0.35">
      <c r="A72">
        <f t="shared" si="5"/>
        <v>42</v>
      </c>
      <c r="B72">
        <v>9.8947665881667763</v>
      </c>
      <c r="C72">
        <v>1.2288272876895019</v>
      </c>
      <c r="M72">
        <f t="array" ref="M72">IFERROR(SUM($K$11:$K$51*C52:C92)+$D$2,"")</f>
        <v>10.940949870879802</v>
      </c>
      <c r="N72">
        <f t="shared" si="6"/>
        <v>1.0944994610282024</v>
      </c>
    </row>
    <row r="73" spans="1:14" x14ac:dyDescent="0.35">
      <c r="A73">
        <f t="shared" si="5"/>
        <v>43</v>
      </c>
      <c r="B73">
        <v>8.4393910808461747</v>
      </c>
      <c r="C73">
        <v>1.4886442267848676</v>
      </c>
      <c r="M73">
        <f t="array" ref="M73">IFERROR(SUM($K$11:$K$51*C53:C93)+$D$2,"")</f>
        <v>10.552722276258397</v>
      </c>
      <c r="N73">
        <f t="shared" si="6"/>
        <v>4.4661687415024511</v>
      </c>
    </row>
    <row r="74" spans="1:14" x14ac:dyDescent="0.35">
      <c r="A74">
        <f t="shared" si="5"/>
        <v>44</v>
      </c>
      <c r="B74">
        <v>9.9341820421377349</v>
      </c>
      <c r="C74">
        <v>1.9898907165948274</v>
      </c>
      <c r="M74">
        <f t="array" ref="M74">IFERROR(SUM($K$11:$K$51*C54:C94)+$D$2,"")</f>
        <v>10.267149644041146</v>
      </c>
      <c r="N74">
        <f t="shared" si="6"/>
        <v>0.11086742391730818</v>
      </c>
    </row>
    <row r="75" spans="1:14" x14ac:dyDescent="0.35">
      <c r="A75">
        <f t="shared" si="5"/>
        <v>45</v>
      </c>
      <c r="B75">
        <v>8.4022576056361018</v>
      </c>
      <c r="C75">
        <v>2.0841112431330115</v>
      </c>
      <c r="M75">
        <f t="array" ref="M75">IFERROR(SUM($K$11:$K$51*C55:C95)+$D$2,"")</f>
        <v>10.129938699445148</v>
      </c>
      <c r="N75">
        <f t="shared" si="6"/>
        <v>2.9848819619052227</v>
      </c>
    </row>
    <row r="76" spans="1:14" x14ac:dyDescent="0.35">
      <c r="A76">
        <f t="shared" si="5"/>
        <v>46</v>
      </c>
      <c r="B76">
        <v>9.8663015721505971</v>
      </c>
      <c r="C76">
        <v>1.9555504474534404</v>
      </c>
      <c r="M76">
        <f t="array" ref="M76">IFERROR(SUM($K$11:$K$51*C56:C96)+$D$2,"")</f>
        <v>10.091806733697052</v>
      </c>
      <c r="N76">
        <f t="shared" si="6"/>
        <v>5.0852577884092545E-2</v>
      </c>
    </row>
    <row r="77" spans="1:14" x14ac:dyDescent="0.35">
      <c r="A77">
        <f t="shared" si="5"/>
        <v>47</v>
      </c>
      <c r="B77">
        <v>10.912056148430946</v>
      </c>
      <c r="C77">
        <v>1.4927502067058107</v>
      </c>
      <c r="M77">
        <f t="array" ref="M77">IFERROR(SUM($K$11:$K$51*C57:C97)+$D$2,"")</f>
        <v>10.013663941162296</v>
      </c>
      <c r="N77">
        <f t="shared" si="6"/>
        <v>0.80710855808103632</v>
      </c>
    </row>
    <row r="78" spans="1:14" x14ac:dyDescent="0.35">
      <c r="A78">
        <f t="shared" si="5"/>
        <v>48</v>
      </c>
      <c r="B78">
        <v>8.5833346360917204</v>
      </c>
      <c r="C78">
        <v>1.7614754517321431</v>
      </c>
      <c r="M78">
        <f t="array" ref="M78">IFERROR(SUM($K$11:$K$51*C58:C98)+$D$2,"")</f>
        <v>9.906043494315993</v>
      </c>
      <c r="N78">
        <f t="shared" si="6"/>
        <v>1.7495587236249588</v>
      </c>
    </row>
    <row r="79" spans="1:14" x14ac:dyDescent="0.35">
      <c r="A79">
        <f t="shared" si="5"/>
        <v>49</v>
      </c>
      <c r="B79">
        <v>8.6278712422336632</v>
      </c>
      <c r="C79">
        <v>2.7892728174052834</v>
      </c>
      <c r="M79">
        <f t="array" ref="M79">IFERROR(SUM($K$11:$K$51*C59:C99)+$D$2,"")</f>
        <v>10.096251106121899</v>
      </c>
      <c r="N79">
        <f t="shared" si="6"/>
        <v>2.156139424672435</v>
      </c>
    </row>
    <row r="80" spans="1:14" x14ac:dyDescent="0.35">
      <c r="A80">
        <f t="shared" si="5"/>
        <v>50</v>
      </c>
      <c r="B80">
        <v>9.5643554408369909</v>
      </c>
      <c r="C80">
        <v>2.2477678902731086</v>
      </c>
      <c r="M80">
        <f t="array" ref="M80">IFERROR(SUM($K$11:$K$51*C60:C100)+$D$2,"")</f>
        <v>10.40406476904232</v>
      </c>
      <c r="N80">
        <f t="shared" si="6"/>
        <v>0.70511175587504449</v>
      </c>
    </row>
    <row r="81" spans="1:14" x14ac:dyDescent="0.35">
      <c r="A81">
        <f t="shared" si="5"/>
        <v>51</v>
      </c>
      <c r="B81">
        <v>11.49845793809148</v>
      </c>
      <c r="C81">
        <v>2.3557487722188664</v>
      </c>
      <c r="M81">
        <f t="array" ref="M81">IFERROR(SUM($K$11:$K$51*C61:C101)+$D$2,"")</f>
        <v>10.770882207659591</v>
      </c>
      <c r="N81">
        <f t="shared" si="6"/>
        <v>0.52936644351349693</v>
      </c>
    </row>
    <row r="82" spans="1:14" x14ac:dyDescent="0.35">
      <c r="A82">
        <f t="shared" si="5"/>
        <v>52</v>
      </c>
      <c r="B82">
        <v>12.908913137371952</v>
      </c>
      <c r="C82">
        <v>2.7619820832432964</v>
      </c>
      <c r="M82">
        <f t="array" ref="M82">IFERROR(SUM($K$11:$K$51*C62:C102)+$D$2,"")</f>
        <v>11.240154293268246</v>
      </c>
      <c r="N82">
        <f t="shared" si="6"/>
        <v>2.7847560797743385</v>
      </c>
    </row>
    <row r="83" spans="1:14" x14ac:dyDescent="0.35">
      <c r="A83">
        <f t="shared" si="5"/>
        <v>53</v>
      </c>
      <c r="B83">
        <v>12.030631633181825</v>
      </c>
      <c r="C83">
        <v>2.299081045798232</v>
      </c>
      <c r="M83">
        <f t="array" ref="M83">IFERROR(SUM($K$11:$K$51*C63:C103)+$D$2,"")</f>
        <v>11.678224838370518</v>
      </c>
      <c r="N83">
        <f t="shared" si="6"/>
        <v>0.12419054902917848</v>
      </c>
    </row>
    <row r="84" spans="1:14" x14ac:dyDescent="0.35">
      <c r="A84">
        <f t="shared" si="5"/>
        <v>54</v>
      </c>
      <c r="B84">
        <v>12.629929020131348</v>
      </c>
      <c r="C84">
        <v>2.3835831481052505</v>
      </c>
      <c r="M84">
        <f t="array" ref="M84">IFERROR(SUM($K$11:$K$51*C64:C104)+$D$2,"")</f>
        <v>12.056569115604633</v>
      </c>
      <c r="N84">
        <f t="shared" si="6"/>
        <v>0.32874158011888355</v>
      </c>
    </row>
    <row r="85" spans="1:14" x14ac:dyDescent="0.35">
      <c r="A85">
        <f t="shared" si="5"/>
        <v>55</v>
      </c>
      <c r="B85">
        <v>13.333025837652015</v>
      </c>
      <c r="C85">
        <v>2.7207455466731894</v>
      </c>
      <c r="M85">
        <f t="array" ref="M85">IFERROR(SUM($K$11:$K$51*C65:C105)+$D$2,"")</f>
        <v>12.466629327627722</v>
      </c>
      <c r="N85">
        <f t="shared" si="6"/>
        <v>0.75064291258227478</v>
      </c>
    </row>
    <row r="86" spans="1:14" x14ac:dyDescent="0.35">
      <c r="A86">
        <f t="shared" si="5"/>
        <v>56</v>
      </c>
      <c r="B86">
        <v>13.326981352592135</v>
      </c>
      <c r="C86">
        <v>1.6599832072411893</v>
      </c>
      <c r="M86">
        <f t="array" ref="M86">IFERROR(SUM($K$11:$K$51*C66:C106)+$D$2,"")</f>
        <v>12.616192853464728</v>
      </c>
      <c r="N86">
        <f t="shared" si="6"/>
        <v>0.50522029049179173</v>
      </c>
    </row>
    <row r="87" spans="1:14" x14ac:dyDescent="0.35">
      <c r="A87">
        <f t="shared" si="5"/>
        <v>57</v>
      </c>
      <c r="B87">
        <v>13.24576101332681</v>
      </c>
      <c r="C87">
        <v>1.7307313162025386</v>
      </c>
      <c r="M87">
        <f t="array" ref="M87">IFERROR(SUM($K$11:$K$51*C67:C107)+$D$2,"")</f>
        <v>12.560531053789211</v>
      </c>
      <c r="N87">
        <f t="shared" si="6"/>
        <v>0.46954009744789987</v>
      </c>
    </row>
    <row r="88" spans="1:14" x14ac:dyDescent="0.35">
      <c r="A88">
        <f t="shared" si="5"/>
        <v>58</v>
      </c>
      <c r="B88">
        <v>9.9410126766454319</v>
      </c>
      <c r="C88">
        <v>1.7422520089133682</v>
      </c>
      <c r="M88">
        <f t="array" ref="M88">IFERROR(SUM($K$11:$K$51*C68:C108)+$D$2,"")</f>
        <v>12.296556344822376</v>
      </c>
      <c r="N88">
        <f t="shared" si="6"/>
        <v>5.5485859726884925</v>
      </c>
    </row>
    <row r="89" spans="1:14" x14ac:dyDescent="0.35">
      <c r="A89">
        <f t="shared" si="5"/>
        <v>59</v>
      </c>
      <c r="B89">
        <v>12.26983096568215</v>
      </c>
      <c r="C89">
        <v>1.8765581427276665</v>
      </c>
      <c r="M89">
        <f t="array" ref="M89">IFERROR(SUM($K$11:$K$51*C69:C109)+$D$2,"")</f>
        <v>11.955763110754749</v>
      </c>
      <c r="N89">
        <f t="shared" si="6"/>
        <v>9.863861749869926E-2</v>
      </c>
    </row>
    <row r="90" spans="1:14" x14ac:dyDescent="0.35">
      <c r="A90">
        <f t="shared" si="5"/>
        <v>60</v>
      </c>
      <c r="B90">
        <v>11.859203102427218</v>
      </c>
      <c r="C90">
        <v>2.0500293717519877</v>
      </c>
      <c r="M90">
        <f t="array" ref="M90">IFERROR(SUM($K$11:$K$51*C70:C110)+$D$2,"")</f>
        <v>11.624079961319906</v>
      </c>
      <c r="N90">
        <f t="shared" si="6"/>
        <v>5.5282891484169067E-2</v>
      </c>
    </row>
    <row r="91" spans="1:14" x14ac:dyDescent="0.35">
      <c r="A91">
        <f t="shared" si="5"/>
        <v>61</v>
      </c>
      <c r="B91">
        <v>8.9625842021177142</v>
      </c>
      <c r="C91">
        <v>1.1702549859841977</v>
      </c>
      <c r="M91">
        <f t="array" ref="M91">IFERROR(SUM($K$11:$K$51*C71:C111)+$D$2,"")</f>
        <v>11.114759351397039</v>
      </c>
      <c r="N91">
        <f t="shared" si="6"/>
        <v>4.6318578731754831</v>
      </c>
    </row>
    <row r="92" spans="1:14" x14ac:dyDescent="0.35">
      <c r="A92">
        <f t="shared" si="5"/>
        <v>62</v>
      </c>
      <c r="B92">
        <v>11.047273545732558</v>
      </c>
      <c r="C92">
        <v>1.4126960553843348</v>
      </c>
      <c r="M92">
        <f t="array" ref="M92">IFERROR(SUM($K$11:$K$51*C72:C112)+$D$2,"")</f>
        <v>10.565214207033298</v>
      </c>
      <c r="N92">
        <f t="shared" si="6"/>
        <v>0.23238120602716808</v>
      </c>
    </row>
    <row r="93" spans="1:14" x14ac:dyDescent="0.35">
      <c r="A93">
        <f t="shared" si="5"/>
        <v>63</v>
      </c>
      <c r="B93">
        <v>10.31359383551094</v>
      </c>
      <c r="C93">
        <v>1.1454143624336068</v>
      </c>
      <c r="M93">
        <f t="array" ref="M93">IFERROR(SUM($K$11:$K$51*C73:C113)+$D$2,"")</f>
        <v>9.9731802112478487</v>
      </c>
      <c r="N93">
        <f t="shared" si="6"/>
        <v>0.1158814355839328</v>
      </c>
    </row>
    <row r="94" spans="1:14" x14ac:dyDescent="0.35">
      <c r="A94">
        <f t="shared" si="5"/>
        <v>64</v>
      </c>
      <c r="B94">
        <v>8.2240507130556395</v>
      </c>
      <c r="C94">
        <v>1.9131371229524858</v>
      </c>
      <c r="M94">
        <f t="array" ref="M94">IFERROR(SUM($K$11:$K$51*C74:C114)+$D$2,"")</f>
        <v>9.541639752125306</v>
      </c>
      <c r="N94">
        <f t="shared" si="6"/>
        <v>1.7360408758765271</v>
      </c>
    </row>
    <row r="95" spans="1:14" x14ac:dyDescent="0.35">
      <c r="A95">
        <f t="shared" si="5"/>
        <v>65</v>
      </c>
      <c r="B95">
        <v>8.026875019553751</v>
      </c>
      <c r="C95">
        <v>1.4635369267100162</v>
      </c>
      <c r="M95">
        <f t="array" ref="M95">IFERROR(SUM($K$11:$K$51*C75:C115)+$D$2,"")</f>
        <v>9.1640450236645545</v>
      </c>
      <c r="N95">
        <f t="shared" si="6"/>
        <v>1.2931556182493649</v>
      </c>
    </row>
    <row r="96" spans="1:14" x14ac:dyDescent="0.35">
      <c r="A96">
        <f t="shared" si="5"/>
        <v>66</v>
      </c>
      <c r="B96">
        <v>10.810161444059178</v>
      </c>
      <c r="C96">
        <v>1.7668680254202194</v>
      </c>
      <c r="M96">
        <f t="array" ref="M96">IFERROR(SUM($K$11:$K$51*C76:C116)+$D$2,"")</f>
        <v>8.9308580031059055</v>
      </c>
      <c r="N96">
        <f t="shared" si="6"/>
        <v>3.5317814231788094</v>
      </c>
    </row>
    <row r="97" spans="1:14" x14ac:dyDescent="0.35">
      <c r="A97">
        <f t="shared" ref="A97:A160" si="7">1+A96</f>
        <v>67</v>
      </c>
      <c r="B97">
        <v>7.9057009909785103</v>
      </c>
      <c r="C97">
        <v>2.004942324456445</v>
      </c>
      <c r="M97">
        <f t="array" ref="M97">IFERROR(SUM($K$11:$K$51*C77:C117)+$D$2,"")</f>
        <v>8.8945432510764757</v>
      </c>
      <c r="N97">
        <f t="shared" si="6"/>
        <v>0.97780901535565223</v>
      </c>
    </row>
    <row r="98" spans="1:14" x14ac:dyDescent="0.35">
      <c r="A98">
        <f t="shared" si="7"/>
        <v>68</v>
      </c>
      <c r="B98">
        <v>9.6542516481955332</v>
      </c>
      <c r="C98">
        <v>1.757525936601549</v>
      </c>
      <c r="M98">
        <f t="array" ref="M98">IFERROR(SUM($K$11:$K$51*C78:C118)+$D$2,"")</f>
        <v>8.9748659881029553</v>
      </c>
      <c r="N98">
        <f t="shared" si="6"/>
        <v>0.46156487513942773</v>
      </c>
    </row>
    <row r="99" spans="1:14" x14ac:dyDescent="0.35">
      <c r="A99">
        <f t="shared" si="7"/>
        <v>69</v>
      </c>
      <c r="B99">
        <v>8.874692149141886</v>
      </c>
      <c r="C99">
        <v>2.4739539903754961</v>
      </c>
      <c r="M99">
        <f t="array" ref="M99">IFERROR(SUM($K$11:$K$51*C79:C119)+$D$2,"")</f>
        <v>9.2836639992137044</v>
      </c>
      <c r="N99">
        <f t="shared" si="6"/>
        <v>0.16725797415116597</v>
      </c>
    </row>
    <row r="100" spans="1:14" x14ac:dyDescent="0.35">
      <c r="A100">
        <f t="shared" si="7"/>
        <v>70</v>
      </c>
      <c r="B100">
        <v>12.963476204644296</v>
      </c>
      <c r="C100">
        <v>2.7915120168942451</v>
      </c>
      <c r="M100">
        <f t="array" ref="M100">IFERROR(SUM($K$11:$K$51*C80:C120)+$D$2,"")</f>
        <v>9.8048123707440791</v>
      </c>
      <c r="N100">
        <f t="shared" si="6"/>
        <v>9.9771572155892176</v>
      </c>
    </row>
    <row r="101" spans="1:14" x14ac:dyDescent="0.35">
      <c r="A101">
        <f t="shared" si="7"/>
        <v>71</v>
      </c>
      <c r="B101">
        <v>12.334692576345082</v>
      </c>
      <c r="C101">
        <v>1.8893641803309187</v>
      </c>
      <c r="M101">
        <f t="array" ref="M101">IFERROR(SUM($K$11:$K$51*C81:C121)+$D$2,"")</f>
        <v>10.29551509451508</v>
      </c>
      <c r="N101">
        <f t="shared" si="6"/>
        <v>4.1582448024025487</v>
      </c>
    </row>
    <row r="102" spans="1:14" x14ac:dyDescent="0.35">
      <c r="A102">
        <f t="shared" si="7"/>
        <v>72</v>
      </c>
      <c r="B102">
        <v>12.074324961582901</v>
      </c>
      <c r="C102">
        <v>2.5469698359128814</v>
      </c>
      <c r="M102">
        <f t="array" ref="M102">IFERROR(SUM($K$11:$K$51*C82:C122)+$D$2,"")</f>
        <v>10.841378019012669</v>
      </c>
      <c r="N102">
        <f t="shared" si="6"/>
        <v>1.5201581631932823</v>
      </c>
    </row>
    <row r="103" spans="1:14" x14ac:dyDescent="0.35">
      <c r="A103">
        <f t="shared" si="7"/>
        <v>73</v>
      </c>
      <c r="B103">
        <v>12.53523662063057</v>
      </c>
      <c r="C103">
        <v>2.3898435643105111</v>
      </c>
      <c r="M103">
        <f t="array" ref="M103">IFERROR(SUM($K$11:$K$51*C83:C123)+$D$2,"")</f>
        <v>11.342051909073938</v>
      </c>
      <c r="N103">
        <f t="shared" si="6"/>
        <v>1.4236897558924848</v>
      </c>
    </row>
    <row r="104" spans="1:14" x14ac:dyDescent="0.35">
      <c r="A104">
        <f t="shared" si="7"/>
        <v>74</v>
      </c>
      <c r="B104">
        <v>11.900491273739114</v>
      </c>
      <c r="C104">
        <v>1.8141312186020104</v>
      </c>
      <c r="M104">
        <f t="array" ref="M104">IFERROR(SUM($K$11:$K$51*C84:C124)+$D$2,"")</f>
        <v>11.65574141437294</v>
      </c>
      <c r="N104">
        <f t="shared" si="6"/>
        <v>5.9902493659761677E-2</v>
      </c>
    </row>
    <row r="105" spans="1:14" x14ac:dyDescent="0.35">
      <c r="A105">
        <f t="shared" si="7"/>
        <v>75</v>
      </c>
      <c r="B105">
        <v>11.485113375234489</v>
      </c>
      <c r="C105">
        <v>1.7106097491891741</v>
      </c>
      <c r="M105">
        <f t="array" ref="M105">IFERROR(SUM($K$11:$K$51*C85:C125)+$D$2,"")</f>
        <v>11.741677271060626</v>
      </c>
      <c r="N105">
        <f t="shared" si="6"/>
        <v>6.5825032641484732E-2</v>
      </c>
    </row>
    <row r="106" spans="1:14" x14ac:dyDescent="0.35">
      <c r="A106">
        <f t="shared" si="7"/>
        <v>76</v>
      </c>
      <c r="B106">
        <v>11.426868452788918</v>
      </c>
      <c r="C106">
        <v>2.02838792074472</v>
      </c>
      <c r="M106">
        <f t="array" ref="M106">IFERROR(SUM($K$11:$K$51*C86:C126)+$D$2,"")</f>
        <v>11.697841246441195</v>
      </c>
      <c r="N106">
        <f t="shared" si="6"/>
        <v>7.3426254899719365E-2</v>
      </c>
    </row>
    <row r="107" spans="1:14" x14ac:dyDescent="0.35">
      <c r="A107">
        <f t="shared" si="7"/>
        <v>77</v>
      </c>
      <c r="B107">
        <v>11.83012025083039</v>
      </c>
      <c r="C107">
        <v>1.4885221927352839</v>
      </c>
      <c r="M107">
        <f t="array" ref="M107">IFERROR(SUM($K$11:$K$51*C87:C127)+$D$2,"")</f>
        <v>11.484343009777186</v>
      </c>
      <c r="N107">
        <f t="shared" si="6"/>
        <v>0.11956190043036559</v>
      </c>
    </row>
    <row r="108" spans="1:14" x14ac:dyDescent="0.35">
      <c r="A108">
        <f t="shared" si="7"/>
        <v>78</v>
      </c>
      <c r="B108">
        <v>10.487831296865567</v>
      </c>
      <c r="C108">
        <v>1.6674071522080047</v>
      </c>
      <c r="M108">
        <f t="array" ref="M108">IFERROR(SUM($K$11:$K$51*C88:C128)+$D$2,"")</f>
        <v>11.161398537083604</v>
      </c>
      <c r="N108">
        <f t="shared" si="6"/>
        <v>0.45369282709494374</v>
      </c>
    </row>
    <row r="109" spans="1:14" x14ac:dyDescent="0.35">
      <c r="A109">
        <f t="shared" si="7"/>
        <v>79</v>
      </c>
      <c r="B109">
        <v>8.7463420455773626</v>
      </c>
      <c r="C109">
        <v>1.4158551496233751</v>
      </c>
      <c r="M109">
        <f t="array" ref="M109">IFERROR(SUM($K$11:$K$51*C89:C129)+$D$2,"")</f>
        <v>10.724433488952769</v>
      </c>
      <c r="N109">
        <f t="shared" si="6"/>
        <v>3.9128457583549996</v>
      </c>
    </row>
    <row r="110" spans="1:14" x14ac:dyDescent="0.35">
      <c r="A110">
        <f t="shared" si="7"/>
        <v>80</v>
      </c>
      <c r="B110">
        <v>11.054644547042844</v>
      </c>
      <c r="C110">
        <v>2.5955750151131878</v>
      </c>
      <c r="M110">
        <f t="array" ref="M110">IFERROR(SUM($K$11:$K$51*C90:C130)+$D$2,"")</f>
        <v>10.511047496053163</v>
      </c>
      <c r="N110">
        <f t="shared" si="6"/>
        <v>0.29549775384467886</v>
      </c>
    </row>
    <row r="111" spans="1:14" x14ac:dyDescent="0.35">
      <c r="A111">
        <f t="shared" si="7"/>
        <v>81</v>
      </c>
      <c r="B111">
        <v>11.802442188506371</v>
      </c>
      <c r="C111">
        <v>3.5931742629251886</v>
      </c>
      <c r="M111">
        <f t="array" ref="M111">IFERROR(SUM($K$11:$K$51*C91:C131)+$D$2,"")</f>
        <v>10.766419056262245</v>
      </c>
      <c r="N111">
        <f t="shared" si="6"/>
        <v>1.0733439305449279</v>
      </c>
    </row>
    <row r="112" spans="1:14" x14ac:dyDescent="0.35">
      <c r="A112">
        <f t="shared" si="7"/>
        <v>82</v>
      </c>
      <c r="B112">
        <v>12.791392316008368</v>
      </c>
      <c r="C112">
        <v>3.1758958441525151</v>
      </c>
      <c r="M112">
        <f t="array" ref="M112">IFERROR(SUM($K$11:$K$51*C92:C132)+$D$2,"")</f>
        <v>11.363684166188856</v>
      </c>
      <c r="N112">
        <f t="shared" si="6"/>
        <v>2.0383505610610553</v>
      </c>
    </row>
    <row r="113" spans="1:14" x14ac:dyDescent="0.35">
      <c r="A113">
        <f t="shared" si="7"/>
        <v>83</v>
      </c>
      <c r="B113">
        <v>14.419433178912906</v>
      </c>
      <c r="C113">
        <v>2.6727793358361893</v>
      </c>
      <c r="M113">
        <f t="array" ref="M113">IFERROR(SUM($K$11:$K$51*C93:C133)+$D$2,"")</f>
        <v>12.045061892221481</v>
      </c>
      <c r="N113">
        <f t="shared" si="6"/>
        <v>5.6376390070646902</v>
      </c>
    </row>
    <row r="114" spans="1:14" x14ac:dyDescent="0.35">
      <c r="A114">
        <f t="shared" si="7"/>
        <v>84</v>
      </c>
      <c r="B114">
        <v>13.176340272539418</v>
      </c>
      <c r="C114">
        <v>1.9579093191792452</v>
      </c>
      <c r="M114">
        <f t="array" ref="M114">IFERROR(SUM($K$11:$K$51*C94:C134)+$D$2,"")</f>
        <v>12.569376887789133</v>
      </c>
      <c r="N114">
        <f t="shared" si="6"/>
        <v>0.3684045504275229</v>
      </c>
    </row>
    <row r="115" spans="1:14" x14ac:dyDescent="0.35">
      <c r="A115">
        <f t="shared" si="7"/>
        <v>85</v>
      </c>
      <c r="B115">
        <v>13.355469286337371</v>
      </c>
      <c r="C115">
        <v>2.2856708678698157</v>
      </c>
      <c r="M115">
        <f t="array" ref="M115">IFERROR(SUM($K$11:$K$51*C95:C135)+$D$2,"")</f>
        <v>12.937096317475007</v>
      </c>
      <c r="N115">
        <f t="shared" si="6"/>
        <v>0.17503594107470885</v>
      </c>
    </row>
    <row r="116" spans="1:14" x14ac:dyDescent="0.35">
      <c r="A116">
        <f t="shared" si="7"/>
        <v>86</v>
      </c>
      <c r="B116">
        <v>14.403754131645162</v>
      </c>
      <c r="C116">
        <v>3.137314774444544</v>
      </c>
      <c r="M116">
        <f t="array" ref="M116">IFERROR(SUM($K$11:$K$51*C96:C136)+$D$2,"")</f>
        <v>13.387777920483597</v>
      </c>
      <c r="N116">
        <f t="shared" ref="N116:N179" si="8">(M116-B116)^2</f>
        <v>1.0322076616462086</v>
      </c>
    </row>
    <row r="117" spans="1:14" x14ac:dyDescent="0.35">
      <c r="A117">
        <f t="shared" si="7"/>
        <v>87</v>
      </c>
      <c r="B117">
        <v>14.683387936661829</v>
      </c>
      <c r="C117">
        <v>2.4407633344183015</v>
      </c>
      <c r="M117">
        <f t="array" ref="M117">IFERROR(SUM($K$11:$K$51*C97:C137)+$D$2,"")</f>
        <v>13.704416784187606</v>
      </c>
      <c r="N117">
        <f t="shared" si="8"/>
        <v>0.95838451737670849</v>
      </c>
    </row>
    <row r="118" spans="1:14" x14ac:dyDescent="0.35">
      <c r="A118">
        <f t="shared" si="7"/>
        <v>88</v>
      </c>
      <c r="B118">
        <v>13.431572070106384</v>
      </c>
      <c r="C118">
        <v>1.1531279037085249</v>
      </c>
      <c r="M118">
        <f t="array" ref="M118">IFERROR(SUM($K$11:$K$51*C98:C138)+$D$2,"")</f>
        <v>13.576137517258667</v>
      </c>
      <c r="N118">
        <f t="shared" si="8"/>
        <v>2.0899168510339603E-2</v>
      </c>
    </row>
    <row r="119" spans="1:14" x14ac:dyDescent="0.35">
      <c r="A119">
        <f t="shared" si="7"/>
        <v>89</v>
      </c>
      <c r="B119">
        <v>11.190462668882576</v>
      </c>
      <c r="C119">
        <v>1.7269493685870752</v>
      </c>
      <c r="M119">
        <f t="array" ref="M119">IFERROR(SUM($K$11:$K$51*C99:C139)+$D$2,"")</f>
        <v>13.225442903156923</v>
      </c>
      <c r="N119">
        <f t="shared" si="8"/>
        <v>4.1411445538872744</v>
      </c>
    </row>
    <row r="120" spans="1:14" x14ac:dyDescent="0.35">
      <c r="A120">
        <f t="shared" si="7"/>
        <v>90</v>
      </c>
      <c r="B120">
        <v>12.758757149036983</v>
      </c>
      <c r="C120">
        <v>2.0117510199844899</v>
      </c>
      <c r="M120">
        <f t="array" ref="M120">IFERROR(SUM($K$11:$K$51*C100:C140)+$D$2,"")</f>
        <v>12.764169603667952</v>
      </c>
      <c r="N120">
        <f t="shared" si="8"/>
        <v>2.9294665132298486E-5</v>
      </c>
    </row>
    <row r="121" spans="1:14" x14ac:dyDescent="0.35">
      <c r="A121">
        <f t="shared" si="7"/>
        <v>91</v>
      </c>
      <c r="B121">
        <v>10.099083309379482</v>
      </c>
      <c r="C121">
        <v>1.3514786053958669</v>
      </c>
      <c r="M121">
        <f t="array" ref="M121">IFERROR(SUM($K$11:$K$51*C101:C141)+$D$2,"")</f>
        <v>12.112191340389197</v>
      </c>
      <c r="N121">
        <f t="shared" si="8"/>
        <v>4.0526039445158109</v>
      </c>
    </row>
    <row r="122" spans="1:14" x14ac:dyDescent="0.35">
      <c r="A122">
        <f t="shared" si="7"/>
        <v>92</v>
      </c>
      <c r="B122">
        <v>11.369056743204901</v>
      </c>
      <c r="C122">
        <v>1.7040620285113832</v>
      </c>
      <c r="M122">
        <f t="array" ref="M122">IFERROR(SUM($K$11:$K$51*C102:C142)+$D$2,"")</f>
        <v>11.481504036223077</v>
      </c>
      <c r="N122">
        <f t="shared" si="8"/>
        <v>1.2644393707115613E-2</v>
      </c>
    </row>
    <row r="123" spans="1:14" x14ac:dyDescent="0.35">
      <c r="A123">
        <f t="shared" si="7"/>
        <v>93</v>
      </c>
      <c r="B123">
        <v>10.24937267399512</v>
      </c>
      <c r="C123">
        <v>2.0084680543382727</v>
      </c>
      <c r="M123">
        <f t="array" ref="M123">IFERROR(SUM($K$11:$K$51*C103:C143)+$D$2,"")</f>
        <v>10.948154421603453</v>
      </c>
      <c r="N123">
        <f t="shared" si="8"/>
        <v>0.48829593079055583</v>
      </c>
    </row>
    <row r="124" spans="1:14" x14ac:dyDescent="0.35">
      <c r="A124">
        <f t="shared" si="7"/>
        <v>94</v>
      </c>
      <c r="B124">
        <v>12.226679426035233</v>
      </c>
      <c r="C124">
        <v>2.5786439730761717</v>
      </c>
      <c r="M124">
        <f t="array" ref="M124">IFERROR(SUM($K$11:$K$51*C104:C144)+$D$2,"")</f>
        <v>10.70342560148308</v>
      </c>
      <c r="N124">
        <f t="shared" si="8"/>
        <v>2.320302214012762</v>
      </c>
    </row>
    <row r="125" spans="1:14" x14ac:dyDescent="0.35">
      <c r="A125">
        <f t="shared" si="7"/>
        <v>95</v>
      </c>
      <c r="B125">
        <v>10.472547039194886</v>
      </c>
      <c r="C125">
        <v>2.6598630407390971</v>
      </c>
      <c r="M125">
        <f t="array" ref="M125">IFERROR(SUM($K$11:$K$51*C105:C145)+$D$2,"")</f>
        <v>10.763805129939147</v>
      </c>
      <c r="N125">
        <f t="shared" si="8"/>
        <v>8.4831275423992186E-2</v>
      </c>
    </row>
    <row r="126" spans="1:14" x14ac:dyDescent="0.35">
      <c r="A126">
        <f t="shared" si="7"/>
        <v>96</v>
      </c>
      <c r="B126">
        <v>11.958381940002784</v>
      </c>
      <c r="C126">
        <v>2.9224485520366228</v>
      </c>
      <c r="M126">
        <f t="array" ref="M126">IFERROR(SUM($K$11:$K$51*C106:C146)+$D$2,"")</f>
        <v>11.124948658998957</v>
      </c>
      <c r="N126">
        <f t="shared" si="8"/>
        <v>0.69461103388480516</v>
      </c>
    </row>
    <row r="127" spans="1:14" x14ac:dyDescent="0.35">
      <c r="A127">
        <f t="shared" si="7"/>
        <v>97</v>
      </c>
      <c r="B127">
        <v>12.999738037842141</v>
      </c>
      <c r="C127">
        <v>3.0891841120950123</v>
      </c>
      <c r="M127">
        <f t="array" ref="M127">IFERROR(SUM($K$11:$K$51*C107:C147)+$D$2,"")</f>
        <v>11.730201045913056</v>
      </c>
      <c r="N127">
        <f t="shared" si="8"/>
        <v>1.6117241738763499</v>
      </c>
    </row>
    <row r="128" spans="1:14" x14ac:dyDescent="0.35">
      <c r="A128">
        <f t="shared" si="7"/>
        <v>98</v>
      </c>
      <c r="B128">
        <v>11.865504789962994</v>
      </c>
      <c r="C128">
        <v>1.1016733263262863</v>
      </c>
      <c r="M128">
        <f t="array" ref="M128">IFERROR(SUM($K$11:$K$51*C108:C148)+$D$2,"")</f>
        <v>12.033340587413512</v>
      </c>
      <c r="N128">
        <f t="shared" si="8"/>
        <v>2.8168854905851387E-2</v>
      </c>
    </row>
    <row r="129" spans="1:14" x14ac:dyDescent="0.35">
      <c r="A129">
        <f t="shared" si="7"/>
        <v>99</v>
      </c>
      <c r="B129">
        <v>13.58439442250909</v>
      </c>
      <c r="C129">
        <v>1.7820775846233599</v>
      </c>
      <c r="M129">
        <f t="array" ref="M129">IFERROR(SUM($K$11:$K$51*C109:C149)+$D$2,"")</f>
        <v>12.153992690466355</v>
      </c>
      <c r="N129">
        <f t="shared" si="8"/>
        <v>2.0460491150308577</v>
      </c>
    </row>
    <row r="130" spans="1:14" x14ac:dyDescent="0.35">
      <c r="A130">
        <f t="shared" si="7"/>
        <v>100</v>
      </c>
      <c r="B130">
        <v>10.886504827201541</v>
      </c>
      <c r="C130">
        <v>1.4095503049925706</v>
      </c>
      <c r="M130">
        <f t="array" ref="M130">IFERROR(SUM($K$11:$K$51*C110:C150)+$D$2,"")</f>
        <v>12.029166945667379</v>
      </c>
      <c r="N130">
        <f t="shared" si="8"/>
        <v>1.305676716976836</v>
      </c>
    </row>
    <row r="131" spans="1:14" x14ac:dyDescent="0.35">
      <c r="A131">
        <f t="shared" si="7"/>
        <v>101</v>
      </c>
      <c r="B131">
        <v>10.187523089194618</v>
      </c>
      <c r="C131">
        <v>1.8149238518503856</v>
      </c>
      <c r="M131">
        <f t="array" ref="M131">IFERROR(SUM($K$11:$K$51*C111:C151)+$D$2,"")</f>
        <v>11.748554860083823</v>
      </c>
      <c r="N131">
        <f t="shared" si="8"/>
        <v>2.4368201897254864</v>
      </c>
    </row>
    <row r="132" spans="1:14" x14ac:dyDescent="0.35">
      <c r="A132">
        <f t="shared" si="7"/>
        <v>102</v>
      </c>
      <c r="B132">
        <v>10.362620087961208</v>
      </c>
      <c r="C132">
        <v>1.830218285833177</v>
      </c>
      <c r="M132">
        <f t="array" ref="M132">IFERROR(SUM($K$11:$K$51*C112:C152)+$D$2,"")</f>
        <v>11.368513192949788</v>
      </c>
      <c r="N132">
        <f t="shared" si="8"/>
        <v>1.0118209386635664</v>
      </c>
    </row>
    <row r="133" spans="1:14" x14ac:dyDescent="0.35">
      <c r="A133">
        <f t="shared" si="7"/>
        <v>103</v>
      </c>
      <c r="B133">
        <v>10.141914747770237</v>
      </c>
      <c r="C133">
        <v>2.2765813240922634</v>
      </c>
      <c r="M133">
        <f t="array" ref="M133">IFERROR(SUM($K$11:$K$51*C113:C153)+$D$2,"")</f>
        <v>11.097083799777822</v>
      </c>
      <c r="N133">
        <f t="shared" si="8"/>
        <v>0.91234791791306957</v>
      </c>
    </row>
    <row r="134" spans="1:14" x14ac:dyDescent="0.35">
      <c r="A134">
        <f t="shared" si="7"/>
        <v>104</v>
      </c>
      <c r="B134">
        <v>12.525388806189648</v>
      </c>
      <c r="C134">
        <v>2.9002029009209584</v>
      </c>
      <c r="M134">
        <f t="array" ref="M134">IFERROR(SUM($K$11:$K$51*C114:C154)+$D$2,"")</f>
        <v>11.113951686313531</v>
      </c>
      <c r="N134">
        <f t="shared" si="8"/>
        <v>1.9921547433641891</v>
      </c>
    </row>
    <row r="135" spans="1:14" x14ac:dyDescent="0.35">
      <c r="A135">
        <f t="shared" si="7"/>
        <v>105</v>
      </c>
      <c r="B135">
        <v>11.074301434121452</v>
      </c>
      <c r="C135">
        <v>2.5887947893709637</v>
      </c>
      <c r="M135">
        <f t="array" ref="M135">IFERROR(SUM($K$11:$K$51*C115:C155)+$D$2,"")</f>
        <v>11.329858986605354</v>
      </c>
      <c r="N135">
        <f t="shared" si="8"/>
        <v>6.530966263156221E-2</v>
      </c>
    </row>
    <row r="136" spans="1:14" x14ac:dyDescent="0.35">
      <c r="A136">
        <f t="shared" si="7"/>
        <v>106</v>
      </c>
      <c r="B136">
        <v>11.796562573225364</v>
      </c>
      <c r="C136">
        <v>2.0804794336073575</v>
      </c>
      <c r="M136">
        <f t="array" ref="M136">IFERROR(SUM($K$11:$K$51*C116:C156)+$D$2,"")</f>
        <v>11.539231782496074</v>
      </c>
      <c r="N136">
        <f t="shared" si="8"/>
        <v>6.6219135857361472E-2</v>
      </c>
    </row>
    <row r="137" spans="1:14" x14ac:dyDescent="0.35">
      <c r="A137">
        <f t="shared" si="7"/>
        <v>107</v>
      </c>
      <c r="B137">
        <v>9.9528668061431294</v>
      </c>
      <c r="C137">
        <v>2.213453080909952</v>
      </c>
      <c r="M137">
        <f t="array" ref="M137">IFERROR(SUM($K$11:$K$51*C117:C157)+$D$2,"")</f>
        <v>11.713210170001679</v>
      </c>
      <c r="N137">
        <f t="shared" si="8"/>
        <v>3.0988087586808328</v>
      </c>
    </row>
    <row r="138" spans="1:14" x14ac:dyDescent="0.35">
      <c r="A138">
        <f t="shared" si="7"/>
        <v>108</v>
      </c>
      <c r="B138">
        <v>13.346614796932425</v>
      </c>
      <c r="C138">
        <v>2.2025662140510822</v>
      </c>
      <c r="M138">
        <f t="array" ref="M138">IFERROR(SUM($K$11:$K$51*C118:C158)+$D$2,"")</f>
        <v>11.877742234669324</v>
      </c>
      <c r="N138">
        <f t="shared" si="8"/>
        <v>2.1575866041693681</v>
      </c>
    </row>
    <row r="139" spans="1:14" x14ac:dyDescent="0.35">
      <c r="A139">
        <f t="shared" si="7"/>
        <v>109</v>
      </c>
      <c r="B139">
        <v>12.720562098280096</v>
      </c>
      <c r="C139">
        <v>2.2211942238548374</v>
      </c>
      <c r="M139">
        <f t="array" ref="M139">IFERROR(SUM($K$11:$K$51*C119:C159)+$D$2,"")</f>
        <v>12.051624400899531</v>
      </c>
      <c r="N139">
        <f t="shared" si="8"/>
        <v>0.44747764297681292</v>
      </c>
    </row>
    <row r="140" spans="1:14" x14ac:dyDescent="0.35">
      <c r="A140">
        <f t="shared" si="7"/>
        <v>110</v>
      </c>
      <c r="B140">
        <v>14.48233935380865</v>
      </c>
      <c r="C140">
        <v>2.2645618454233114</v>
      </c>
      <c r="M140">
        <f t="array" ref="M140">IFERROR(SUM($K$11:$K$51*C120:C160)+$D$2,"")</f>
        <v>12.173848677607371</v>
      </c>
      <c r="N140">
        <f t="shared" si="8"/>
        <v>5.3291292021082377</v>
      </c>
    </row>
    <row r="141" spans="1:14" x14ac:dyDescent="0.35">
      <c r="A141">
        <f t="shared" si="7"/>
        <v>111</v>
      </c>
      <c r="B141">
        <v>12.242750879501724</v>
      </c>
      <c r="C141">
        <v>0.88707883620930206</v>
      </c>
      <c r="M141">
        <f t="array" ref="M141">IFERROR(SUM($K$11:$K$51*C121:C161)+$D$2,"")</f>
        <v>11.917811875723618</v>
      </c>
      <c r="N141">
        <f t="shared" si="8"/>
        <v>0.10558535617630764</v>
      </c>
    </row>
    <row r="142" spans="1:14" x14ac:dyDescent="0.35">
      <c r="A142">
        <f t="shared" si="7"/>
        <v>112</v>
      </c>
      <c r="B142">
        <v>10.785072512778592</v>
      </c>
      <c r="C142">
        <v>1.3231332703599628</v>
      </c>
      <c r="M142">
        <f t="array" ref="M142">IFERROR(SUM($K$11:$K$51*C122:C162)+$D$2,"")</f>
        <v>11.484373656281159</v>
      </c>
      <c r="N142">
        <f t="shared" si="8"/>
        <v>0.48902208930399704</v>
      </c>
    </row>
    <row r="143" spans="1:14" x14ac:dyDescent="0.35">
      <c r="A143">
        <f t="shared" si="7"/>
        <v>113</v>
      </c>
      <c r="B143">
        <v>11.815276392031786</v>
      </c>
      <c r="C143">
        <v>2.2300432375497143</v>
      </c>
      <c r="M143">
        <f t="array" ref="M143">IFERROR(SUM($K$11:$K$51*C123:C163)+$D$2,"")</f>
        <v>11.131376795074729</v>
      </c>
      <c r="N143">
        <f t="shared" si="8"/>
        <v>0.46771865871802432</v>
      </c>
    </row>
    <row r="144" spans="1:14" x14ac:dyDescent="0.35">
      <c r="A144">
        <f t="shared" si="7"/>
        <v>114</v>
      </c>
      <c r="B144">
        <v>12.366107619000216</v>
      </c>
      <c r="C144">
        <v>2.5063066247640178</v>
      </c>
      <c r="M144">
        <f t="array" ref="M144">IFERROR(SUM($K$11:$K$51*C124:C164)+$D$2,"")</f>
        <v>10.964028451848892</v>
      </c>
      <c r="N144">
        <f t="shared" si="8"/>
        <v>1.9658259909597515</v>
      </c>
    </row>
    <row r="145" spans="1:14" x14ac:dyDescent="0.35">
      <c r="A145">
        <f t="shared" si="7"/>
        <v>115</v>
      </c>
      <c r="B145">
        <v>10.855068736194504</v>
      </c>
      <c r="C145">
        <v>2.0440220747187556</v>
      </c>
      <c r="M145">
        <f t="array" ref="M145">IFERROR(SUM($K$11:$K$51*C125:C165)+$D$2,"")</f>
        <v>10.856632172283222</v>
      </c>
      <c r="N145">
        <f t="shared" si="8"/>
        <v>2.4443324035058586E-6</v>
      </c>
    </row>
    <row r="146" spans="1:14" x14ac:dyDescent="0.35">
      <c r="A146">
        <f t="shared" si="7"/>
        <v>116</v>
      </c>
      <c r="B146">
        <v>10.384969902104666</v>
      </c>
      <c r="C146">
        <v>1.5958661600866915</v>
      </c>
      <c r="M146">
        <f t="array" ref="M146">IFERROR(SUM($K$11:$K$51*C126:C166)+$D$2,"")</f>
        <v>10.704155052628479</v>
      </c>
      <c r="N146">
        <f t="shared" si="8"/>
        <v>0.10187916031490918</v>
      </c>
    </row>
    <row r="147" spans="1:14" x14ac:dyDescent="0.35">
      <c r="A147">
        <f t="shared" si="7"/>
        <v>117</v>
      </c>
      <c r="B147">
        <v>11.478660371433621</v>
      </c>
      <c r="C147">
        <v>1.9266770053689155</v>
      </c>
      <c r="M147">
        <f t="array" ref="M147">IFERROR(SUM($K$11:$K$51*C127:C167)+$D$2,"")</f>
        <v>10.577895190701801</v>
      </c>
      <c r="N147">
        <f t="shared" si="8"/>
        <v>0.81137791081882915</v>
      </c>
    </row>
    <row r="148" spans="1:14" x14ac:dyDescent="0.35">
      <c r="A148">
        <f t="shared" si="7"/>
        <v>118</v>
      </c>
      <c r="B148">
        <v>9.7056698088765998</v>
      </c>
      <c r="C148">
        <v>1.7325775552409413</v>
      </c>
      <c r="M148">
        <f t="array" ref="M148">IFERROR(SUM($K$11:$K$51*C128:C168)+$D$2,"")</f>
        <v>10.425833461932321</v>
      </c>
      <c r="N148">
        <f t="shared" si="8"/>
        <v>0.51863568718256081</v>
      </c>
    </row>
    <row r="149" spans="1:14" x14ac:dyDescent="0.35">
      <c r="A149">
        <f t="shared" si="7"/>
        <v>119</v>
      </c>
      <c r="B149">
        <v>11.500051782079202</v>
      </c>
      <c r="C149">
        <v>2.7255376206367381</v>
      </c>
      <c r="M149">
        <f t="array" ref="M149">IFERROR(SUM($K$11:$K$51*C129:C169)+$D$2,"")</f>
        <v>10.577692685093265</v>
      </c>
      <c r="N149">
        <f t="shared" si="8"/>
        <v>0.85074630379271432</v>
      </c>
    </row>
    <row r="150" spans="1:14" x14ac:dyDescent="0.35">
      <c r="A150">
        <f t="shared" si="7"/>
        <v>120</v>
      </c>
      <c r="B150">
        <v>11.028369822830822</v>
      </c>
      <c r="C150">
        <v>2.3097216647263004</v>
      </c>
      <c r="M150">
        <f t="array" ref="M150">IFERROR(SUM($K$11:$K$51*C130:C170)+$D$2,"")</f>
        <v>10.806562528844056</v>
      </c>
      <c r="N150">
        <f t="shared" si="8"/>
        <v>4.9198475665731503E-2</v>
      </c>
    </row>
    <row r="151" spans="1:14" x14ac:dyDescent="0.35">
      <c r="A151">
        <f t="shared" si="7"/>
        <v>121</v>
      </c>
      <c r="B151">
        <v>11.438386154660192</v>
      </c>
      <c r="C151">
        <v>1.8952170045551537</v>
      </c>
      <c r="M151">
        <f t="array" ref="M151">IFERROR(SUM($K$11:$K$51*C131:C171)+$D$2,"")</f>
        <v>11.010608679924022</v>
      </c>
      <c r="N151">
        <f t="shared" si="8"/>
        <v>0.182993567891654</v>
      </c>
    </row>
    <row r="152" spans="1:14" x14ac:dyDescent="0.35">
      <c r="A152">
        <f t="shared" si="7"/>
        <v>122</v>
      </c>
      <c r="B152">
        <v>12.596307045414566</v>
      </c>
      <c r="C152">
        <v>1.6780260552275668</v>
      </c>
      <c r="M152">
        <f t="array" ref="M152">IFERROR(SUM($K$11:$K$51*C132:C172)+$D$2,"")</f>
        <v>11.086944788802109</v>
      </c>
      <c r="N152">
        <f t="shared" si="8"/>
        <v>2.2781744216862485</v>
      </c>
    </row>
    <row r="153" spans="1:14" x14ac:dyDescent="0.35">
      <c r="A153">
        <f t="shared" si="7"/>
        <v>123</v>
      </c>
      <c r="B153">
        <v>10.311107023556536</v>
      </c>
      <c r="C153">
        <v>2.0137445189184375</v>
      </c>
      <c r="M153">
        <f t="array" ref="M153">IFERROR(SUM($K$11:$K$51*C133:C173)+$D$2,"")</f>
        <v>11.132166024584</v>
      </c>
      <c r="N153">
        <f t="shared" si="8"/>
        <v>0.67413788316821766</v>
      </c>
    </row>
    <row r="154" spans="1:14" x14ac:dyDescent="0.35">
      <c r="A154">
        <f t="shared" si="7"/>
        <v>124</v>
      </c>
      <c r="B154">
        <v>11.502848713833725</v>
      </c>
      <c r="C154">
        <v>2.0173331124132554</v>
      </c>
      <c r="M154">
        <f t="array" ref="M154">IFERROR(SUM($K$11:$K$51*C134:C174)+$D$2,"")</f>
        <v>11.136509102401925</v>
      </c>
      <c r="N154">
        <f t="shared" si="8"/>
        <v>0.13420471090400177</v>
      </c>
    </row>
    <row r="155" spans="1:14" x14ac:dyDescent="0.35">
      <c r="A155">
        <f t="shared" si="7"/>
        <v>125</v>
      </c>
      <c r="B155">
        <v>9.6910995656701289</v>
      </c>
      <c r="C155">
        <v>2.5969900302267557</v>
      </c>
      <c r="M155">
        <f t="array" ref="M155">IFERROR(SUM($K$11:$K$51*C135:C175)+$D$2,"")</f>
        <v>11.238401189237244</v>
      </c>
      <c r="N155">
        <f t="shared" si="8"/>
        <v>2.3941423142934308</v>
      </c>
    </row>
    <row r="156" spans="1:14" x14ac:dyDescent="0.35">
      <c r="A156">
        <f t="shared" si="7"/>
        <v>126</v>
      </c>
      <c r="B156">
        <v>11.328946053167662</v>
      </c>
      <c r="C156">
        <v>2.4480918704949231</v>
      </c>
      <c r="M156">
        <f t="array" ref="M156">IFERROR(SUM($K$11:$K$51*C136:C176)+$D$2,"")</f>
        <v>11.422071939857597</v>
      </c>
      <c r="N156">
        <f t="shared" si="8"/>
        <v>8.6724307717865184E-3</v>
      </c>
    </row>
    <row r="157" spans="1:14" x14ac:dyDescent="0.35">
      <c r="A157">
        <f t="shared" si="7"/>
        <v>127</v>
      </c>
      <c r="B157">
        <v>11.808919628944901</v>
      </c>
      <c r="C157">
        <v>2.106688342698396</v>
      </c>
      <c r="M157">
        <f t="array" ref="M157">IFERROR(SUM($K$11:$K$51*C137:C177)+$D$2,"")</f>
        <v>11.591485905339535</v>
      </c>
      <c r="N157">
        <f t="shared" si="8"/>
        <v>4.7277424160894525E-2</v>
      </c>
    </row>
    <row r="158" spans="1:14" x14ac:dyDescent="0.35">
      <c r="A158">
        <f t="shared" si="7"/>
        <v>128</v>
      </c>
      <c r="B158">
        <v>12.111606987869139</v>
      </c>
      <c r="C158">
        <v>1.9587170287729667</v>
      </c>
      <c r="M158">
        <f t="array" ref="M158">IFERROR(SUM($K$11:$K$51*C138:C178)+$D$2,"")</f>
        <v>11.674852899571244</v>
      </c>
      <c r="N158">
        <f t="shared" si="8"/>
        <v>0.1907541336449261</v>
      </c>
    </row>
    <row r="159" spans="1:14" x14ac:dyDescent="0.35">
      <c r="A159">
        <f t="shared" si="7"/>
        <v>129</v>
      </c>
      <c r="B159">
        <v>9.7766609447474071</v>
      </c>
      <c r="C159">
        <v>1.3565032584348402</v>
      </c>
      <c r="M159">
        <f t="array" ref="M159">IFERROR(SUM($K$11:$K$51*C139:C179)+$D$2,"")</f>
        <v>11.532421088615274</v>
      </c>
      <c r="N159">
        <f t="shared" si="8"/>
        <v>3.0826936827949143</v>
      </c>
    </row>
    <row r="160" spans="1:14" x14ac:dyDescent="0.35">
      <c r="A160">
        <f t="shared" si="7"/>
        <v>130</v>
      </c>
      <c r="B160">
        <v>9.6795328556353439</v>
      </c>
      <c r="C160">
        <v>1.9682489793980558</v>
      </c>
      <c r="M160">
        <f t="array" ref="M160">IFERROR(SUM($K$11:$K$51*C140:C180)+$D$2,"")</f>
        <v>11.346684203589213</v>
      </c>
      <c r="N160">
        <f t="shared" si="8"/>
        <v>2.779393616984402</v>
      </c>
    </row>
    <row r="161" spans="1:14" x14ac:dyDescent="0.35">
      <c r="A161">
        <f t="shared" ref="A161:A224" si="9">1+A160</f>
        <v>131</v>
      </c>
      <c r="B161">
        <v>11.979851766283776</v>
      </c>
      <c r="C161">
        <v>1.8254937045540307</v>
      </c>
      <c r="M161">
        <f t="array" ref="M161">IFERROR(SUM($K$11:$K$51*C141:C181)+$D$2,"")</f>
        <v>11.11164743866958</v>
      </c>
      <c r="N161">
        <f t="shared" si="8"/>
        <v>0.75377875448801779</v>
      </c>
    </row>
    <row r="162" spans="1:14" x14ac:dyDescent="0.35">
      <c r="A162">
        <f t="shared" si="9"/>
        <v>132</v>
      </c>
      <c r="B162">
        <v>11.179263935301368</v>
      </c>
      <c r="C162">
        <v>1.9270788045529925</v>
      </c>
      <c r="M162">
        <f t="array" ref="M162">IFERROR(SUM($K$11:$K$51*C142:C182)+$D$2,"")</f>
        <v>10.938854875022871</v>
      </c>
      <c r="N162">
        <f t="shared" si="8"/>
        <v>5.7796516263989767E-2</v>
      </c>
    </row>
    <row r="163" spans="1:14" x14ac:dyDescent="0.35">
      <c r="A163">
        <f t="shared" si="9"/>
        <v>133</v>
      </c>
      <c r="B163">
        <v>12.83995206301654</v>
      </c>
      <c r="C163">
        <v>2.639979554890266</v>
      </c>
      <c r="M163">
        <f t="array" ref="M163">IFERROR(SUM($K$11:$K$51*C143:C183)+$D$2,"")</f>
        <v>10.958039725887309</v>
      </c>
      <c r="N163">
        <f t="shared" si="8"/>
        <v>3.5415940446392042</v>
      </c>
    </row>
    <row r="164" spans="1:14" x14ac:dyDescent="0.35">
      <c r="A164">
        <f t="shared" si="9"/>
        <v>134</v>
      </c>
      <c r="B164">
        <v>11.188152268082696</v>
      </c>
      <c r="C164">
        <v>1.8930059294740997</v>
      </c>
      <c r="M164">
        <f t="array" ref="M164">IFERROR(SUM($K$11:$K$51*C144:C184)+$D$2,"")</f>
        <v>10.948806454772607</v>
      </c>
      <c r="N164">
        <f t="shared" si="8"/>
        <v>5.728641834906828E-2</v>
      </c>
    </row>
    <row r="165" spans="1:14" x14ac:dyDescent="0.35">
      <c r="A165">
        <f t="shared" si="9"/>
        <v>135</v>
      </c>
      <c r="B165">
        <v>8.9359653256332976</v>
      </c>
      <c r="C165">
        <v>1.1162858423833826</v>
      </c>
      <c r="M165">
        <f t="array" ref="M165">IFERROR(SUM($K$11:$K$51*C145:C185)+$D$2,"")</f>
        <v>10.731384812293436</v>
      </c>
      <c r="N165">
        <f t="shared" si="8"/>
        <v>3.2235311330789562</v>
      </c>
    </row>
    <row r="166" spans="1:14" x14ac:dyDescent="0.35">
      <c r="A166">
        <f t="shared" si="9"/>
        <v>136</v>
      </c>
      <c r="B166">
        <v>8.5480266259695536</v>
      </c>
      <c r="C166">
        <v>1.3639116100343762</v>
      </c>
      <c r="M166">
        <f t="array" ref="M166">IFERROR(SUM($K$11:$K$51*C146:C186)+$D$2,"")</f>
        <v>10.417753474840604</v>
      </c>
      <c r="N166">
        <f t="shared" si="8"/>
        <v>3.4958784893892658</v>
      </c>
    </row>
    <row r="167" spans="1:14" x14ac:dyDescent="0.35">
      <c r="A167">
        <f t="shared" si="9"/>
        <v>137</v>
      </c>
      <c r="B167">
        <v>10.18617545023257</v>
      </c>
      <c r="C167">
        <v>1.6526660481283684</v>
      </c>
      <c r="M167">
        <f t="array" ref="M167">IFERROR(SUM($K$11:$K$51*C147:C187)+$D$2,"")</f>
        <v>10.116109388111873</v>
      </c>
      <c r="N167">
        <f t="shared" si="8"/>
        <v>4.909253061101339E-3</v>
      </c>
    </row>
    <row r="168" spans="1:14" x14ac:dyDescent="0.35">
      <c r="A168">
        <f t="shared" si="9"/>
        <v>138</v>
      </c>
      <c r="B168">
        <v>11.203226547270228</v>
      </c>
      <c r="C168">
        <v>2.2246176683334631</v>
      </c>
      <c r="M168">
        <f t="array" ref="M168">IFERROR(SUM($K$11:$K$51*C148:C188)+$D$2,"")</f>
        <v>9.9634960562278003</v>
      </c>
      <c r="N168">
        <f t="shared" si="8"/>
        <v>1.5369316904202992</v>
      </c>
    </row>
    <row r="169" spans="1:14" x14ac:dyDescent="0.35">
      <c r="A169">
        <f t="shared" si="9"/>
        <v>139</v>
      </c>
      <c r="B169">
        <v>9.9828851145292337</v>
      </c>
      <c r="C169">
        <v>2.1205767362227519</v>
      </c>
      <c r="M169">
        <f t="array" ref="M169">IFERROR(SUM($K$11:$K$51*C149:C189)+$D$2,"")</f>
        <v>9.9513373859334404</v>
      </c>
      <c r="N169">
        <f t="shared" si="8"/>
        <v>9.9525917955383086E-4</v>
      </c>
    </row>
    <row r="170" spans="1:14" x14ac:dyDescent="0.35">
      <c r="A170">
        <f t="shared" si="9"/>
        <v>140</v>
      </c>
      <c r="B170">
        <v>9.7526742130254434</v>
      </c>
      <c r="C170">
        <v>1.6567217545760062</v>
      </c>
      <c r="M170">
        <f t="array" ref="M170">IFERROR(SUM($K$11:$K$51*C150:C190)+$D$2,"")</f>
        <v>9.9008795620726264</v>
      </c>
      <c r="N170">
        <f t="shared" si="8"/>
        <v>2.1964825486197371E-2</v>
      </c>
    </row>
    <row r="171" spans="1:14" x14ac:dyDescent="0.35">
      <c r="A171">
        <f t="shared" si="9"/>
        <v>141</v>
      </c>
      <c r="B171">
        <v>10.847329174903152</v>
      </c>
      <c r="C171">
        <v>1.9552997077447931</v>
      </c>
      <c r="M171">
        <f t="array" ref="M171">IFERROR(SUM($K$11:$K$51*C151:C191)+$D$2,"")</f>
        <v>9.923443572461732</v>
      </c>
      <c r="N171">
        <f t="shared" si="8"/>
        <v>0.85356460639854503</v>
      </c>
    </row>
    <row r="172" spans="1:14" x14ac:dyDescent="0.35">
      <c r="A172">
        <f t="shared" si="9"/>
        <v>142</v>
      </c>
      <c r="B172">
        <v>8.973558824185492</v>
      </c>
      <c r="C172">
        <v>0.94117918812168533</v>
      </c>
      <c r="M172">
        <f t="array" ref="M172">IFERROR(SUM($K$11:$K$51*C152:C192)+$D$2,"")</f>
        <v>9.7610186647318766</v>
      </c>
      <c r="N172">
        <f t="shared" si="8"/>
        <v>0.62009300047333749</v>
      </c>
    </row>
    <row r="173" spans="1:14" x14ac:dyDescent="0.35">
      <c r="A173">
        <f t="shared" si="9"/>
        <v>143</v>
      </c>
      <c r="B173">
        <v>7.6526696396041558</v>
      </c>
      <c r="C173">
        <v>1.2987117836775304</v>
      </c>
      <c r="M173">
        <f t="array" ref="M173">IFERROR(SUM($K$11:$K$51*C153:C193)+$D$2,"")</f>
        <v>9.5163853751654077</v>
      </c>
      <c r="N173">
        <f t="shared" si="8"/>
        <v>3.4734363429786184</v>
      </c>
    </row>
    <row r="174" spans="1:14" x14ac:dyDescent="0.35">
      <c r="A174">
        <f t="shared" si="9"/>
        <v>144</v>
      </c>
      <c r="B174">
        <v>9.9844850400058114</v>
      </c>
      <c r="C174">
        <v>1.3797978726795432</v>
      </c>
      <c r="M174">
        <f t="array" ref="M174">IFERROR(SUM($K$11:$K$51*C154:C194)+$D$2,"")</f>
        <v>9.2172885596504237</v>
      </c>
      <c r="N174">
        <f t="shared" si="8"/>
        <v>0.5885904394696948</v>
      </c>
    </row>
    <row r="175" spans="1:14" x14ac:dyDescent="0.35">
      <c r="A175">
        <f t="shared" si="9"/>
        <v>145</v>
      </c>
      <c r="B175">
        <v>9.4206016934754118</v>
      </c>
      <c r="C175">
        <v>1.6028923874394572</v>
      </c>
      <c r="M175">
        <f t="array" ref="M175">IFERROR(SUM($K$11:$K$51*C155:C195)+$D$2,"")</f>
        <v>8.9574051090069613</v>
      </c>
      <c r="N175">
        <f t="shared" si="8"/>
        <v>0.21455107586323838</v>
      </c>
    </row>
    <row r="176" spans="1:14" x14ac:dyDescent="0.35">
      <c r="A176">
        <f t="shared" si="9"/>
        <v>146</v>
      </c>
      <c r="B176">
        <v>7.864254045948722</v>
      </c>
      <c r="C176">
        <v>1.2112931247040577</v>
      </c>
      <c r="M176">
        <f t="array" ref="M176">IFERROR(SUM($K$11:$K$51*C156:C196)+$D$2,"")</f>
        <v>8.6357038889757547</v>
      </c>
      <c r="N176">
        <f t="shared" si="8"/>
        <v>0.59513486030643337</v>
      </c>
    </row>
    <row r="177" spans="1:14" x14ac:dyDescent="0.35">
      <c r="A177">
        <f t="shared" si="9"/>
        <v>147</v>
      </c>
      <c r="B177">
        <v>6.189557266943396</v>
      </c>
      <c r="C177">
        <v>0.85530040190132661</v>
      </c>
      <c r="M177">
        <f t="array" ref="M177">IFERROR(SUM($K$11:$K$51*C157:C197)+$D$2,"")</f>
        <v>8.2124203785246195</v>
      </c>
      <c r="N177">
        <f t="shared" si="8"/>
        <v>4.0919751681960692</v>
      </c>
    </row>
    <row r="178" spans="1:14" x14ac:dyDescent="0.35">
      <c r="A178">
        <f t="shared" si="9"/>
        <v>148</v>
      </c>
      <c r="B178">
        <v>6.2196478190405164</v>
      </c>
      <c r="C178">
        <v>0.63374907226797372</v>
      </c>
      <c r="M178">
        <f t="array" ref="M178">IFERROR(SUM($K$11:$K$51*C158:C198)+$D$2,"")</f>
        <v>7.6788843041742751</v>
      </c>
      <c r="N178">
        <f t="shared" si="8"/>
        <v>2.1293711195455263</v>
      </c>
    </row>
    <row r="179" spans="1:14" x14ac:dyDescent="0.35">
      <c r="A179">
        <f t="shared" si="9"/>
        <v>149</v>
      </c>
      <c r="B179">
        <v>6.6280597888875823</v>
      </c>
      <c r="C179">
        <v>0.59769599943286122</v>
      </c>
      <c r="M179">
        <f t="array" ref="M179">IFERROR(SUM($K$11:$K$51*C159:C199)+$D$2,"")</f>
        <v>7.0687648892526438</v>
      </c>
      <c r="N179">
        <f t="shared" si="8"/>
        <v>0.19422098548777894</v>
      </c>
    </row>
    <row r="180" spans="1:14" x14ac:dyDescent="0.35">
      <c r="A180">
        <f t="shared" si="9"/>
        <v>150</v>
      </c>
      <c r="B180">
        <v>3.1010320130249811</v>
      </c>
      <c r="C180">
        <v>-1.6247784637150264E-2</v>
      </c>
      <c r="M180">
        <f t="array" ref="M180">IFERROR(SUM($K$11:$K$51*C160:C200)+$D$2,"")</f>
        <v>6.3034453539898774</v>
      </c>
      <c r="N180">
        <f t="shared" ref="N180:N243" si="10">(M180-B180)^2</f>
        <v>10.255451206389949</v>
      </c>
    </row>
    <row r="181" spans="1:14" x14ac:dyDescent="0.35">
      <c r="A181">
        <f t="shared" si="9"/>
        <v>151</v>
      </c>
      <c r="B181">
        <v>5.178272278956654</v>
      </c>
      <c r="C181">
        <v>0.70769393209241249</v>
      </c>
      <c r="M181">
        <f t="array" ref="M181">IFERROR(SUM($K$11:$K$51*C161:C201)+$D$2,"")</f>
        <v>5.5806251596328655</v>
      </c>
      <c r="N181">
        <f t="shared" si="10"/>
        <v>0.16188784058844574</v>
      </c>
    </row>
    <row r="182" spans="1:14" x14ac:dyDescent="0.35">
      <c r="A182">
        <f t="shared" si="9"/>
        <v>152</v>
      </c>
      <c r="B182">
        <v>4.435607378431099</v>
      </c>
      <c r="C182">
        <v>1.2680582747047207</v>
      </c>
      <c r="M182">
        <f t="array" ref="M182">IFERROR(SUM($K$11:$K$51*C162:C202)+$D$2,"")</f>
        <v>5.1065998784341549</v>
      </c>
      <c r="N182">
        <f t="shared" si="10"/>
        <v>0.45023093506035095</v>
      </c>
    </row>
    <row r="183" spans="1:14" x14ac:dyDescent="0.35">
      <c r="A183">
        <f t="shared" si="9"/>
        <v>153</v>
      </c>
      <c r="B183">
        <v>4.6170861123503748</v>
      </c>
      <c r="C183">
        <v>0.72187521481962991</v>
      </c>
      <c r="M183">
        <f t="array" ref="M183">IFERROR(SUM($K$11:$K$51*C163:C203)+$D$2,"")</f>
        <v>4.7419272008433753</v>
      </c>
      <c r="N183">
        <f t="shared" si="10"/>
        <v>1.5585297376117172E-2</v>
      </c>
    </row>
    <row r="184" spans="1:14" x14ac:dyDescent="0.35">
      <c r="A184">
        <f t="shared" si="9"/>
        <v>154</v>
      </c>
      <c r="B184">
        <v>5.5703355802485461</v>
      </c>
      <c r="C184">
        <v>1.0790165430676639</v>
      </c>
      <c r="M184">
        <f t="array" ref="M184">IFERROR(SUM($K$11:$K$51*C164:C204)+$D$2,"")</f>
        <v>4.5390949352341181</v>
      </c>
      <c r="N184">
        <f t="shared" si="10"/>
        <v>1.0634572679297736</v>
      </c>
    </row>
    <row r="185" spans="1:14" x14ac:dyDescent="0.35">
      <c r="A185">
        <f t="shared" si="9"/>
        <v>155</v>
      </c>
      <c r="B185">
        <v>5.3374060169196129</v>
      </c>
      <c r="C185">
        <v>1.7992607014888007</v>
      </c>
      <c r="M185">
        <f t="array" ref="M185">IFERROR(SUM($K$11:$K$51*C165:C205)+$D$2,"")</f>
        <v>4.6979512572592412</v>
      </c>
      <c r="N185">
        <f t="shared" si="10"/>
        <v>0.40890238965230369</v>
      </c>
    </row>
    <row r="186" spans="1:14" x14ac:dyDescent="0.35">
      <c r="A186">
        <f t="shared" si="9"/>
        <v>156</v>
      </c>
      <c r="B186">
        <v>5.7175502648002254</v>
      </c>
      <c r="C186">
        <v>1.5704980203175585</v>
      </c>
      <c r="M186">
        <f t="array" ref="M186">IFERROR(SUM($K$11:$K$51*C166:C206)+$D$2,"")</f>
        <v>5.1022712699679902</v>
      </c>
      <c r="N186">
        <f t="shared" si="10"/>
        <v>0.37856824148176577</v>
      </c>
    </row>
    <row r="187" spans="1:14" x14ac:dyDescent="0.35">
      <c r="A187">
        <f t="shared" si="9"/>
        <v>157</v>
      </c>
      <c r="B187">
        <v>7.0597137894336681</v>
      </c>
      <c r="C187">
        <v>2.266835649999102</v>
      </c>
      <c r="M187">
        <f t="array" ref="M187">IFERROR(SUM($K$11:$K$51*C167:C207)+$D$2,"")</f>
        <v>5.8050961150338001</v>
      </c>
      <c r="N187">
        <f t="shared" si="10"/>
        <v>1.5740655089165334</v>
      </c>
    </row>
    <row r="188" spans="1:14" x14ac:dyDescent="0.35">
      <c r="A188">
        <f t="shared" si="9"/>
        <v>158</v>
      </c>
      <c r="B188">
        <v>8.7714588224004579</v>
      </c>
      <c r="C188">
        <v>2.0059273411125895</v>
      </c>
      <c r="M188">
        <f t="array" ref="M188">IFERROR(SUM($K$11:$K$51*C168:C208)+$D$2,"")</f>
        <v>6.6347794201602071</v>
      </c>
      <c r="N188">
        <f t="shared" si="10"/>
        <v>4.5653988679577555</v>
      </c>
    </row>
    <row r="189" spans="1:14" x14ac:dyDescent="0.35">
      <c r="A189">
        <f t="shared" si="9"/>
        <v>159</v>
      </c>
      <c r="B189">
        <v>8.5510523489200114</v>
      </c>
      <c r="C189">
        <v>1.833219906878107</v>
      </c>
      <c r="M189">
        <f t="array" ref="M189">IFERROR(SUM($K$11:$K$51*C169:C209)+$D$2,"")</f>
        <v>7.4372998247367601</v>
      </c>
      <c r="N189">
        <f t="shared" si="10"/>
        <v>1.2404446851245639</v>
      </c>
    </row>
    <row r="190" spans="1:14" x14ac:dyDescent="0.35">
      <c r="A190">
        <f t="shared" si="9"/>
        <v>160</v>
      </c>
      <c r="B190">
        <v>8.6937317560359233</v>
      </c>
      <c r="C190">
        <v>1.4704132803972869</v>
      </c>
      <c r="M190">
        <f t="array" ref="M190">IFERROR(SUM($K$11:$K$51*C170:C210)+$D$2,"")</f>
        <v>8.0747169466901738</v>
      </c>
      <c r="N190">
        <f t="shared" si="10"/>
        <v>0.38317933418935457</v>
      </c>
    </row>
    <row r="191" spans="1:14" x14ac:dyDescent="0.35">
      <c r="A191">
        <f t="shared" si="9"/>
        <v>161</v>
      </c>
      <c r="B191">
        <v>10.378770562756404</v>
      </c>
      <c r="C191">
        <v>1.3222294889876003</v>
      </c>
      <c r="M191">
        <f t="array" ref="M191">IFERROR(SUM($K$11:$K$51*C171:C211)+$D$2,"")</f>
        <v>8.4960321018368781</v>
      </c>
      <c r="N191">
        <f t="shared" si="10"/>
        <v>3.5447041122256269</v>
      </c>
    </row>
    <row r="192" spans="1:14" x14ac:dyDescent="0.35">
      <c r="A192">
        <f t="shared" si="9"/>
        <v>162</v>
      </c>
      <c r="B192">
        <v>8.8393695823510132</v>
      </c>
      <c r="C192">
        <v>1.4490764147421662</v>
      </c>
      <c r="M192">
        <f t="array" ref="M192">IFERROR(SUM($K$11:$K$51*C172:C212)+$D$2,"")</f>
        <v>8.7117188357784308</v>
      </c>
      <c r="N192">
        <f t="shared" si="10"/>
        <v>1.6294713100537674E-2</v>
      </c>
    </row>
    <row r="193" spans="1:14" x14ac:dyDescent="0.35">
      <c r="A193">
        <f t="shared" si="9"/>
        <v>163</v>
      </c>
      <c r="B193">
        <v>10.432933764358339</v>
      </c>
      <c r="C193">
        <v>1.2144346441892799</v>
      </c>
      <c r="M193">
        <f t="array" ref="M193">IFERROR(SUM($K$11:$K$51*C173:C213)+$D$2,"")</f>
        <v>8.7447581478122629</v>
      </c>
      <c r="N193">
        <f t="shared" si="10"/>
        <v>2.849936912300723</v>
      </c>
    </row>
    <row r="194" spans="1:14" x14ac:dyDescent="0.35">
      <c r="A194">
        <f t="shared" si="9"/>
        <v>164</v>
      </c>
      <c r="B194">
        <v>7.119321293125215</v>
      </c>
      <c r="C194">
        <v>1.5939829554682428</v>
      </c>
      <c r="M194">
        <f t="array" ref="M194">IFERROR(SUM($K$11:$K$51*C174:C214)+$D$2,"")</f>
        <v>8.6883981909428289</v>
      </c>
      <c r="N194">
        <f t="shared" si="10"/>
        <v>2.4620023112649467</v>
      </c>
    </row>
    <row r="195" spans="1:14" x14ac:dyDescent="0.35">
      <c r="A195">
        <f t="shared" si="9"/>
        <v>165</v>
      </c>
      <c r="B195">
        <v>7.8060984188098939</v>
      </c>
      <c r="C195">
        <v>1.2401586993619254</v>
      </c>
      <c r="M195">
        <f t="array" ref="M195">IFERROR(SUM($K$11:$K$51*C175:C215)+$D$2,"")</f>
        <v>8.5068397628742378</v>
      </c>
      <c r="N195">
        <f t="shared" si="10"/>
        <v>0.4910384312811033</v>
      </c>
    </row>
    <row r="196" spans="1:14" x14ac:dyDescent="0.35">
      <c r="A196">
        <f t="shared" si="9"/>
        <v>166</v>
      </c>
      <c r="B196">
        <v>6.0384153544183494</v>
      </c>
      <c r="C196">
        <v>1.1109870799246919</v>
      </c>
      <c r="M196">
        <f t="array" ref="M196">IFERROR(SUM($K$11:$K$51*C176:C216)+$D$2,"")</f>
        <v>8.2066719499155401</v>
      </c>
      <c r="N196">
        <f t="shared" si="10"/>
        <v>4.7013366639170675</v>
      </c>
    </row>
    <row r="197" spans="1:14" x14ac:dyDescent="0.35">
      <c r="A197">
        <f t="shared" si="9"/>
        <v>167</v>
      </c>
      <c r="B197">
        <v>5.8835992683489735</v>
      </c>
      <c r="C197">
        <v>0.69220396055363853</v>
      </c>
      <c r="M197">
        <f t="array" ref="M197">IFERROR(SUM($K$11:$K$51*C177:C217)+$D$2,"")</f>
        <v>7.7567944203964272</v>
      </c>
      <c r="N197">
        <f t="shared" si="10"/>
        <v>3.508860077654083</v>
      </c>
    </row>
    <row r="198" spans="1:14" x14ac:dyDescent="0.35">
      <c r="A198">
        <f t="shared" si="9"/>
        <v>168</v>
      </c>
      <c r="B198">
        <v>6.7204344964567744</v>
      </c>
      <c r="C198">
        <v>0.2172465968295012</v>
      </c>
      <c r="M198">
        <f t="array" ref="M198">IFERROR(SUM($K$11:$K$51*C178:C218)+$D$2,"")</f>
        <v>7.101296294746609</v>
      </c>
      <c r="N198">
        <f t="shared" si="10"/>
        <v>0.14505570939656665</v>
      </c>
    </row>
    <row r="199" spans="1:14" x14ac:dyDescent="0.35">
      <c r="A199">
        <f t="shared" si="9"/>
        <v>169</v>
      </c>
      <c r="B199">
        <v>3.4221073847845851</v>
      </c>
      <c r="C199">
        <v>0.28820211870310386</v>
      </c>
      <c r="M199">
        <f t="array" ref="M199">IFERROR(SUM($K$11:$K$51*C179:C219)+$D$2,"")</f>
        <v>6.3296689366018333</v>
      </c>
      <c r="N199">
        <f t="shared" si="10"/>
        <v>8.4539141776059239</v>
      </c>
    </row>
    <row r="200" spans="1:14" x14ac:dyDescent="0.35">
      <c r="A200">
        <f t="shared" si="9"/>
        <v>170</v>
      </c>
      <c r="B200">
        <v>3.6090030741455186</v>
      </c>
      <c r="C200">
        <v>0.40992377596839269</v>
      </c>
      <c r="M200">
        <f t="array" ref="M200">IFERROR(SUM($K$11:$K$51*C180:C220)+$D$2,"")</f>
        <v>5.5412874969760759</v>
      </c>
      <c r="N200">
        <f t="shared" si="10"/>
        <v>3.7337230907136201</v>
      </c>
    </row>
    <row r="201" spans="1:14" x14ac:dyDescent="0.35">
      <c r="A201">
        <f t="shared" si="9"/>
        <v>171</v>
      </c>
      <c r="B201">
        <v>4.4265700524438971</v>
      </c>
      <c r="C201">
        <v>0.89154211916758497</v>
      </c>
      <c r="M201">
        <f t="array" ref="M201">IFERROR(SUM($K$11:$K$51*C181:C221)+$D$2,"")</f>
        <v>4.9406462805524107</v>
      </c>
      <c r="N201">
        <f t="shared" si="10"/>
        <v>0.26427436830627654</v>
      </c>
    </row>
    <row r="202" spans="1:14" x14ac:dyDescent="0.35">
      <c r="A202">
        <f t="shared" si="9"/>
        <v>172</v>
      </c>
      <c r="B202">
        <v>3.6518387895263738</v>
      </c>
      <c r="C202">
        <v>1.3384768018227731</v>
      </c>
      <c r="M202">
        <f t="array" ref="M202">IFERROR(SUM($K$11:$K$51*C182:C222)+$D$2,"")</f>
        <v>4.6139576272022023</v>
      </c>
      <c r="N202">
        <f t="shared" si="10"/>
        <v>0.92567265781068719</v>
      </c>
    </row>
    <row r="203" spans="1:14" x14ac:dyDescent="0.35">
      <c r="A203">
        <f t="shared" si="9"/>
        <v>173</v>
      </c>
      <c r="B203">
        <v>5.8646458766997842</v>
      </c>
      <c r="C203">
        <v>2.1894158277901496</v>
      </c>
      <c r="M203">
        <f t="array" ref="M203">IFERROR(SUM($K$11:$K$51*C183:C223)+$D$2,"")</f>
        <v>4.7507185929766838</v>
      </c>
      <c r="N203">
        <f t="shared" si="10"/>
        <v>1.2408339934227248</v>
      </c>
    </row>
    <row r="204" spans="1:14" x14ac:dyDescent="0.35">
      <c r="A204">
        <f t="shared" si="9"/>
        <v>174</v>
      </c>
      <c r="B204">
        <v>5.2852350283469214</v>
      </c>
      <c r="C204">
        <v>1.4168190963167744</v>
      </c>
      <c r="M204">
        <f t="array" ref="M204">IFERROR(SUM($K$11:$K$51*C184:C224)+$D$2,"")</f>
        <v>5.1241090798727118</v>
      </c>
      <c r="N204">
        <f t="shared" si="10"/>
        <v>2.596157127171364E-2</v>
      </c>
    </row>
    <row r="205" spans="1:14" x14ac:dyDescent="0.35">
      <c r="A205">
        <f t="shared" si="9"/>
        <v>175</v>
      </c>
      <c r="B205">
        <v>7.3175168182977908</v>
      </c>
      <c r="C205">
        <v>1.7345726367270347</v>
      </c>
      <c r="M205">
        <f t="array" ref="M205">IFERROR(SUM($K$11:$K$51*C185:C225)+$D$2,"")</f>
        <v>5.6917394764067595</v>
      </c>
      <c r="N205">
        <f t="shared" si="10"/>
        <v>2.6431519654062674</v>
      </c>
    </row>
    <row r="206" spans="1:14" x14ac:dyDescent="0.35">
      <c r="A206">
        <f t="shared" si="9"/>
        <v>176</v>
      </c>
      <c r="B206">
        <v>8.9733923574903436</v>
      </c>
      <c r="C206">
        <v>0.9993418462430701</v>
      </c>
      <c r="M206">
        <f t="array" ref="M206">IFERROR(SUM($K$11:$K$51*C186:C226)+$D$2,"")</f>
        <v>6.1641352877360962</v>
      </c>
      <c r="N206">
        <f t="shared" si="10"/>
        <v>7.8919252839642207</v>
      </c>
    </row>
    <row r="207" spans="1:14" x14ac:dyDescent="0.35">
      <c r="A207">
        <f t="shared" si="9"/>
        <v>177</v>
      </c>
      <c r="B207">
        <v>8.320126240806303</v>
      </c>
      <c r="C207">
        <v>0.72440322285633041</v>
      </c>
      <c r="M207">
        <f t="array" ref="M207">IFERROR(SUM($K$11:$K$51*C187:C227)+$D$2,"")</f>
        <v>6.4507658539064785</v>
      </c>
      <c r="N207">
        <f t="shared" si="10"/>
        <v>3.4945082561102616</v>
      </c>
    </row>
    <row r="208" spans="1:14" x14ac:dyDescent="0.35">
      <c r="A208">
        <f t="shared" si="9"/>
        <v>178</v>
      </c>
      <c r="B208">
        <v>7.0761589608522533</v>
      </c>
      <c r="C208">
        <v>1.7201775962114527</v>
      </c>
      <c r="M208">
        <f t="array" ref="M208">IFERROR(SUM($K$11:$K$51*C188:C228)+$D$2,"")</f>
        <v>6.7452456640271645</v>
      </c>
      <c r="N208">
        <f t="shared" si="10"/>
        <v>0.10950361001564929</v>
      </c>
    </row>
    <row r="209" spans="1:14" x14ac:dyDescent="0.35">
      <c r="A209">
        <f t="shared" si="9"/>
        <v>179</v>
      </c>
      <c r="B209">
        <v>8.63305939675495</v>
      </c>
      <c r="C209">
        <v>1.0441160234322182</v>
      </c>
      <c r="M209">
        <f t="array" ref="M209">IFERROR(SUM($K$11:$K$51*C189:C229)+$D$2,"")</f>
        <v>6.9016881923155848</v>
      </c>
      <c r="N209">
        <f t="shared" si="10"/>
        <v>2.9976462475618182</v>
      </c>
    </row>
    <row r="210" spans="1:14" x14ac:dyDescent="0.35">
      <c r="A210">
        <f t="shared" si="9"/>
        <v>180</v>
      </c>
      <c r="B210">
        <v>6.0543058895085249</v>
      </c>
      <c r="C210">
        <v>1.5137869841711074</v>
      </c>
      <c r="M210">
        <f t="array" ref="M210">IFERROR(SUM($K$11:$K$51*C190:C230)+$D$2,"")</f>
        <v>7.0432538667658111</v>
      </c>
      <c r="N210">
        <f t="shared" si="10"/>
        <v>0.9780181017212779</v>
      </c>
    </row>
    <row r="211" spans="1:14" x14ac:dyDescent="0.35">
      <c r="A211">
        <f t="shared" si="9"/>
        <v>181</v>
      </c>
      <c r="B211">
        <v>7.2118686922527484</v>
      </c>
      <c r="C211">
        <v>2.1433666854208564</v>
      </c>
      <c r="M211">
        <f t="array" ref="M211">IFERROR(SUM($K$11:$K$51*C191:C231)+$D$2,"")</f>
        <v>7.3403852197347152</v>
      </c>
      <c r="N211">
        <f t="shared" si="10"/>
        <v>1.6516497836023141E-2</v>
      </c>
    </row>
    <row r="212" spans="1:14" x14ac:dyDescent="0.35">
      <c r="A212">
        <f t="shared" si="9"/>
        <v>182</v>
      </c>
      <c r="B212">
        <v>7.4695313945892918</v>
      </c>
      <c r="C212">
        <v>1.4319478961600818</v>
      </c>
      <c r="M212">
        <f t="array" ref="M212">IFERROR(SUM($K$11:$K$51*C192:C232)+$D$2,"")</f>
        <v>7.5960751221867673</v>
      </c>
      <c r="N212">
        <f t="shared" si="10"/>
        <v>1.6013314994264071E-2</v>
      </c>
    </row>
    <row r="213" spans="1:14" x14ac:dyDescent="0.35">
      <c r="A213">
        <f t="shared" si="9"/>
        <v>183</v>
      </c>
      <c r="B213">
        <v>8.2546127830183469</v>
      </c>
      <c r="C213">
        <v>1.8382220096823403</v>
      </c>
      <c r="M213">
        <f t="array" ref="M213">IFERROR(SUM($K$11:$K$51*C193:C233)+$D$2,"")</f>
        <v>7.8879550681253567</v>
      </c>
      <c r="N213">
        <f t="shared" si="10"/>
        <v>0.13443787989054926</v>
      </c>
    </row>
    <row r="214" spans="1:14" x14ac:dyDescent="0.35">
      <c r="A214">
        <f t="shared" si="9"/>
        <v>184</v>
      </c>
      <c r="B214">
        <v>9.6014718757375181</v>
      </c>
      <c r="C214">
        <v>2.7521303204476668</v>
      </c>
      <c r="M214">
        <f t="array" ref="M214">IFERROR(SUM($K$11:$K$51*C194:C234)+$D$2,"")</f>
        <v>8.432613272505959</v>
      </c>
      <c r="N214">
        <f t="shared" si="10"/>
        <v>1.3662304343484313</v>
      </c>
    </row>
    <row r="215" spans="1:14" x14ac:dyDescent="0.35">
      <c r="A215">
        <f t="shared" si="9"/>
        <v>185</v>
      </c>
      <c r="B215">
        <v>11.11596375558004</v>
      </c>
      <c r="C215">
        <v>1.7821801240411121</v>
      </c>
      <c r="M215">
        <f t="array" ref="M215">IFERROR(SUM($K$11:$K$51*C195:C235)+$D$2,"")</f>
        <v>8.9145167467630273</v>
      </c>
      <c r="N215">
        <f t="shared" si="10"/>
        <v>4.8463689326293728</v>
      </c>
    </row>
    <row r="216" spans="1:14" x14ac:dyDescent="0.35">
      <c r="A216">
        <f t="shared" si="9"/>
        <v>186</v>
      </c>
      <c r="B216">
        <v>9.8201432731375196</v>
      </c>
      <c r="C216">
        <v>1.3320085182122297</v>
      </c>
      <c r="M216">
        <f t="array" ref="M216">IFERROR(SUM($K$11:$K$51*C196:C236)+$D$2,"")</f>
        <v>9.2118853317616534</v>
      </c>
      <c r="N216">
        <f t="shared" si="10"/>
        <v>0.36997772324680667</v>
      </c>
    </row>
    <row r="217" spans="1:14" x14ac:dyDescent="0.35">
      <c r="A217">
        <f t="shared" si="9"/>
        <v>187</v>
      </c>
      <c r="B217">
        <v>7.8722243545245494</v>
      </c>
      <c r="C217">
        <v>2.1526332093140979</v>
      </c>
      <c r="M217">
        <f t="array" ref="M217">IFERROR(SUM($K$11:$K$51*C197:C237)+$D$2,"")</f>
        <v>9.5151776082295516</v>
      </c>
      <c r="N217">
        <f t="shared" si="10"/>
        <v>2.6992953938598534</v>
      </c>
    </row>
    <row r="218" spans="1:14" x14ac:dyDescent="0.35">
      <c r="A218">
        <f t="shared" si="9"/>
        <v>188</v>
      </c>
      <c r="B218">
        <v>10.231707855260309</v>
      </c>
      <c r="C218">
        <v>0.97626093618429532</v>
      </c>
      <c r="M218">
        <f t="array" ref="M218">IFERROR(SUM($K$11:$K$51*C198:C238)+$D$2,"")</f>
        <v>9.5459501693414133</v>
      </c>
      <c r="N218">
        <f t="shared" si="10"/>
        <v>0.47026360379683874</v>
      </c>
    </row>
    <row r="219" spans="1:14" x14ac:dyDescent="0.35">
      <c r="A219">
        <f t="shared" si="9"/>
        <v>189</v>
      </c>
      <c r="B219">
        <v>8.4329636526490379</v>
      </c>
      <c r="C219">
        <v>1.2841986261935943</v>
      </c>
      <c r="M219">
        <f t="array" ref="M219">IFERROR(SUM($K$11:$K$51*C199:C239)+$D$2,"")</f>
        <v>9.421761901183082</v>
      </c>
      <c r="N219">
        <f t="shared" si="10"/>
        <v>0.97772197630399316</v>
      </c>
    </row>
    <row r="220" spans="1:14" x14ac:dyDescent="0.35">
      <c r="A220">
        <f t="shared" si="9"/>
        <v>190</v>
      </c>
      <c r="B220">
        <v>9.1791139126326851</v>
      </c>
      <c r="C220">
        <v>0.43141447531290522</v>
      </c>
      <c r="M220">
        <f t="array" ref="M220">IFERROR(SUM($K$11:$K$51*C200:C240)+$D$2,"")</f>
        <v>8.9687114346735441</v>
      </c>
      <c r="N220">
        <f t="shared" si="10"/>
        <v>4.4269202731346775E-2</v>
      </c>
    </row>
    <row r="221" spans="1:14" x14ac:dyDescent="0.35">
      <c r="A221">
        <f t="shared" si="9"/>
        <v>191</v>
      </c>
      <c r="B221">
        <v>8.6576979681379509</v>
      </c>
      <c r="C221">
        <v>0.78687680636399504</v>
      </c>
      <c r="M221">
        <f t="array" ref="M221">IFERROR(SUM($K$11:$K$51*C201:C241)+$D$2,"")</f>
        <v>8.3567641088657822</v>
      </c>
      <c r="N221">
        <f t="shared" si="10"/>
        <v>9.0561187656441403E-2</v>
      </c>
    </row>
    <row r="222" spans="1:14" x14ac:dyDescent="0.35">
      <c r="A222">
        <f t="shared" si="9"/>
        <v>192</v>
      </c>
      <c r="B222">
        <v>7.9682740291933722</v>
      </c>
      <c r="C222">
        <v>1.0615056963243088</v>
      </c>
      <c r="M222">
        <f t="array" ref="M222">IFERROR(SUM($K$11:$K$51*C202:C242)+$D$2,"")</f>
        <v>7.7225010176086197</v>
      </c>
      <c r="N222">
        <f t="shared" si="10"/>
        <v>6.040437322343889E-2</v>
      </c>
    </row>
    <row r="223" spans="1:14" x14ac:dyDescent="0.35">
      <c r="A223">
        <f t="shared" si="9"/>
        <v>193</v>
      </c>
      <c r="B223">
        <v>6.0981326458541982</v>
      </c>
      <c r="C223">
        <v>0.54609795776730641</v>
      </c>
      <c r="M223">
        <f t="array" ref="M223">IFERROR(SUM($K$11:$K$51*C203:C243)+$D$2,"")</f>
        <v>7.0038597033559915</v>
      </c>
      <c r="N223">
        <f t="shared" si="10"/>
        <v>0.82034150269085671</v>
      </c>
    </row>
    <row r="224" spans="1:14" x14ac:dyDescent="0.35">
      <c r="A224">
        <f t="shared" si="9"/>
        <v>194</v>
      </c>
      <c r="B224">
        <v>5.6532657088319924</v>
      </c>
      <c r="C224">
        <v>1.1053170497798321</v>
      </c>
      <c r="M224">
        <f t="array" ref="M224">IFERROR(SUM($K$11:$K$51*C204:C244)+$D$2,"")</f>
        <v>6.378782146375344</v>
      </c>
      <c r="N224">
        <f t="shared" si="10"/>
        <v>0.52637410114559602</v>
      </c>
    </row>
    <row r="225" spans="1:14" x14ac:dyDescent="0.35">
      <c r="A225">
        <f t="shared" ref="A225:A288" si="11">1+A224</f>
        <v>195</v>
      </c>
      <c r="B225">
        <v>3.9980428530271199</v>
      </c>
      <c r="C225">
        <v>0.9614337797816872</v>
      </c>
      <c r="M225">
        <f t="array" ref="M225">IFERROR(SUM($K$11:$K$51*C205:C245)+$D$2,"")</f>
        <v>5.9011030877402275</v>
      </c>
      <c r="N225">
        <f t="shared" si="10"/>
        <v>3.6216382569463081</v>
      </c>
    </row>
    <row r="226" spans="1:14" x14ac:dyDescent="0.35">
      <c r="A226">
        <f t="shared" si="11"/>
        <v>196</v>
      </c>
      <c r="B226">
        <v>4.9001764949168169</v>
      </c>
      <c r="C226">
        <v>0.67274677998126942</v>
      </c>
      <c r="M226">
        <f t="array" ref="M226">IFERROR(SUM($K$11:$K$51*C206:C246)+$D$2,"")</f>
        <v>5.4708053727701103</v>
      </c>
      <c r="N226">
        <f t="shared" si="10"/>
        <v>0.32561731624010876</v>
      </c>
    </row>
    <row r="227" spans="1:14" x14ac:dyDescent="0.35">
      <c r="A227">
        <f t="shared" si="11"/>
        <v>197</v>
      </c>
      <c r="B227">
        <v>4.3719115651459637</v>
      </c>
      <c r="C227">
        <v>0.65982644116635303</v>
      </c>
      <c r="M227">
        <f t="array" ref="M227">IFERROR(SUM($K$11:$K$51*C207:C247)+$D$2,"")</f>
        <v>5.1275202291132933</v>
      </c>
      <c r="N227">
        <f t="shared" si="10"/>
        <v>0.57094445306249286</v>
      </c>
    </row>
    <row r="228" spans="1:14" x14ac:dyDescent="0.35">
      <c r="A228">
        <f t="shared" si="11"/>
        <v>198</v>
      </c>
      <c r="B228">
        <v>3.8542357330410724</v>
      </c>
      <c r="C228">
        <v>1.0040720403907089</v>
      </c>
      <c r="M228">
        <f t="array" ref="M228">IFERROR(SUM($K$11:$K$51*C208:C248)+$D$2,"")</f>
        <v>4.9397020581127915</v>
      </c>
      <c r="N228">
        <f t="shared" si="10"/>
        <v>1.1782371428647032</v>
      </c>
    </row>
    <row r="229" spans="1:14" x14ac:dyDescent="0.35">
      <c r="A229">
        <f t="shared" si="11"/>
        <v>199</v>
      </c>
      <c r="B229">
        <v>3.812625348043801</v>
      </c>
      <c r="C229">
        <v>0.12629697352333524</v>
      </c>
      <c r="M229">
        <f t="array" ref="M229">IFERROR(SUM($K$11:$K$51*C209:C249)+$D$2,"")</f>
        <v>4.6263758429011919</v>
      </c>
      <c r="N229">
        <f t="shared" si="10"/>
        <v>0.66218986788064849</v>
      </c>
    </row>
    <row r="230" spans="1:14" x14ac:dyDescent="0.35">
      <c r="A230">
        <f t="shared" si="11"/>
        <v>200</v>
      </c>
      <c r="B230">
        <v>1.3009723526525074</v>
      </c>
      <c r="C230">
        <v>1.0315304018966915</v>
      </c>
      <c r="M230">
        <f t="array" ref="M230">IFERROR(SUM($K$11:$K$51*C210:C250)+$D$2,"")</f>
        <v>4.4753961423691635</v>
      </c>
      <c r="N230">
        <f t="shared" si="10"/>
        <v>10.076966396719056</v>
      </c>
    </row>
    <row r="231" spans="1:14" x14ac:dyDescent="0.35">
      <c r="A231">
        <f t="shared" si="11"/>
        <v>201</v>
      </c>
      <c r="B231">
        <v>4.4555950072228114</v>
      </c>
      <c r="C231">
        <v>1.0779696874155311</v>
      </c>
      <c r="M231">
        <f t="array" ref="M231">IFERROR(SUM($K$11:$K$51*C211:C251)+$D$2,"")</f>
        <v>4.4465180833888116</v>
      </c>
      <c r="N231">
        <f t="shared" si="10"/>
        <v>8.2390546288234134E-5</v>
      </c>
    </row>
    <row r="232" spans="1:14" x14ac:dyDescent="0.35">
      <c r="A232">
        <f t="shared" si="11"/>
        <v>202</v>
      </c>
      <c r="B232">
        <v>3.6126646918663048</v>
      </c>
      <c r="C232">
        <v>1.1273223715309051</v>
      </c>
      <c r="M232">
        <f t="array" ref="M232">IFERROR(SUM($K$11:$K$51*C212:C252)+$D$2,"")</f>
        <v>4.5165061465203049</v>
      </c>
      <c r="N232">
        <f t="shared" si="10"/>
        <v>0.8169293751510589</v>
      </c>
    </row>
    <row r="233" spans="1:14" x14ac:dyDescent="0.35">
      <c r="A233">
        <f t="shared" si="11"/>
        <v>203</v>
      </c>
      <c r="B233">
        <v>5.1142061880866931</v>
      </c>
      <c r="C233">
        <v>0.70293195267311059</v>
      </c>
      <c r="M233">
        <f t="array" ref="M233">IFERROR(SUM($K$11:$K$51*C213:C253)+$D$2,"")</f>
        <v>4.6003682413467155</v>
      </c>
      <c r="N233">
        <f t="shared" si="10"/>
        <v>0.26402943550995606</v>
      </c>
    </row>
    <row r="234" spans="1:14" x14ac:dyDescent="0.35">
      <c r="A234">
        <f t="shared" si="11"/>
        <v>204</v>
      </c>
      <c r="B234">
        <v>4.3067137141603791</v>
      </c>
      <c r="C234">
        <v>1.4966079771392615</v>
      </c>
      <c r="M234">
        <f t="array" ref="M234">IFERROR(SUM($K$11:$K$51*C214:C254)+$D$2,"")</f>
        <v>4.8309890618289115</v>
      </c>
      <c r="N234">
        <f t="shared" si="10"/>
        <v>0.27486464017296058</v>
      </c>
    </row>
    <row r="235" spans="1:14" x14ac:dyDescent="0.35">
      <c r="A235">
        <f t="shared" si="11"/>
        <v>205</v>
      </c>
      <c r="B235">
        <v>5.8677516094396509</v>
      </c>
      <c r="C235">
        <v>1.2535105440989951</v>
      </c>
      <c r="M235">
        <f t="array" ref="M235">IFERROR(SUM($K$11:$K$51*C215:C255)+$D$2,"")</f>
        <v>5.0861797733496656</v>
      </c>
      <c r="N235">
        <f t="shared" si="10"/>
        <v>0.61085453496907083</v>
      </c>
    </row>
    <row r="236" spans="1:14" x14ac:dyDescent="0.35">
      <c r="A236">
        <f t="shared" si="11"/>
        <v>206</v>
      </c>
      <c r="B236">
        <v>7.1664410334294928</v>
      </c>
      <c r="C236">
        <v>1.4846530063144803</v>
      </c>
      <c r="M236">
        <f t="array" ref="M236">IFERROR(SUM($K$11:$K$51*C216:C256)+$D$2,"")</f>
        <v>5.4528284303935459</v>
      </c>
      <c r="N236">
        <f t="shared" si="10"/>
        <v>2.9364681532836334</v>
      </c>
    </row>
    <row r="237" spans="1:14" x14ac:dyDescent="0.35">
      <c r="A237">
        <f t="shared" si="11"/>
        <v>207</v>
      </c>
      <c r="B237">
        <v>6.190872174772851</v>
      </c>
      <c r="C237">
        <v>1.8866221179372566</v>
      </c>
      <c r="M237">
        <f t="array" ref="M237">IFERROR(SUM($K$11:$K$51*C217:C257)+$D$2,"")</f>
        <v>5.9752065855436607</v>
      </c>
      <c r="N237">
        <f t="shared" si="10"/>
        <v>4.6511646377573851E-2</v>
      </c>
    </row>
    <row r="238" spans="1:14" x14ac:dyDescent="0.35">
      <c r="A238">
        <f t="shared" si="11"/>
        <v>208</v>
      </c>
      <c r="B238">
        <v>9.3538241150288695</v>
      </c>
      <c r="C238">
        <v>1.7922815654608912</v>
      </c>
      <c r="M238">
        <f t="array" ref="M238">IFERROR(SUM($K$11:$K$51*C218:C258)+$D$2,"")</f>
        <v>6.5271051656342385</v>
      </c>
      <c r="N238">
        <f t="shared" si="10"/>
        <v>7.9903400188666867</v>
      </c>
    </row>
    <row r="239" spans="1:14" x14ac:dyDescent="0.35">
      <c r="A239">
        <f t="shared" si="11"/>
        <v>209</v>
      </c>
      <c r="B239">
        <v>8.2796962380215202</v>
      </c>
      <c r="C239">
        <v>2.0831925862145386</v>
      </c>
      <c r="M239">
        <f t="array" ref="M239">IFERROR(SUM($K$11:$K$51*C219:C259)+$D$2,"")</f>
        <v>7.2024967651737146</v>
      </c>
      <c r="N239">
        <f t="shared" si="10"/>
        <v>1.1603587043035903</v>
      </c>
    </row>
    <row r="240" spans="1:14" x14ac:dyDescent="0.35">
      <c r="A240">
        <f t="shared" si="11"/>
        <v>210</v>
      </c>
      <c r="B240">
        <v>7.7876349722729463</v>
      </c>
      <c r="C240">
        <v>1.7832582815845912</v>
      </c>
      <c r="M240">
        <f t="array" ref="M240">IFERROR(SUM($K$11:$K$51*C220:C260)+$D$2,"")</f>
        <v>7.8227939258058097</v>
      </c>
      <c r="N240">
        <f t="shared" si="10"/>
        <v>1.2361520135260448E-3</v>
      </c>
    </row>
    <row r="241" spans="1:14" x14ac:dyDescent="0.35">
      <c r="A241">
        <f t="shared" si="11"/>
        <v>211</v>
      </c>
      <c r="B241">
        <v>10.111249100899869</v>
      </c>
      <c r="C241">
        <v>1.239235063003171</v>
      </c>
      <c r="M241">
        <f t="array" ref="M241">IFERROR(SUM($K$11:$K$51*C221:C261)+$D$2,"")</f>
        <v>8.2630587308906769</v>
      </c>
      <c r="N241">
        <f t="shared" si="10"/>
        <v>3.415807643794714</v>
      </c>
    </row>
    <row r="242" spans="1:14" x14ac:dyDescent="0.35">
      <c r="A242">
        <f t="shared" si="11"/>
        <v>212</v>
      </c>
      <c r="B242">
        <v>8.5237113794683292</v>
      </c>
      <c r="C242">
        <v>1.2889030945056046</v>
      </c>
      <c r="M242">
        <f t="array" ref="M242">IFERROR(SUM($K$11:$K$51*C222:C262)+$D$2,"")</f>
        <v>8.490858884493143</v>
      </c>
      <c r="N242">
        <f t="shared" si="10"/>
        <v>1.0792864260946394E-3</v>
      </c>
    </row>
    <row r="243" spans="1:14" x14ac:dyDescent="0.35">
      <c r="A243">
        <f t="shared" si="11"/>
        <v>213</v>
      </c>
      <c r="B243">
        <v>6.8803046666517735</v>
      </c>
      <c r="C243">
        <v>1.1080675472937886</v>
      </c>
      <c r="M243">
        <f t="array" ref="M243">IFERROR(SUM($K$11:$K$51*C223:C263)+$D$2,"")</f>
        <v>8.4862297271736171</v>
      </c>
      <c r="N243">
        <f t="shared" si="10"/>
        <v>2.5789953000120871</v>
      </c>
    </row>
    <row r="244" spans="1:14" x14ac:dyDescent="0.35">
      <c r="A244">
        <f t="shared" si="11"/>
        <v>214</v>
      </c>
      <c r="B244">
        <v>8.083284808342567</v>
      </c>
      <c r="C244">
        <v>0.93991020927611935</v>
      </c>
      <c r="M244">
        <f t="array" ref="M244">IFERROR(SUM($K$11:$K$51*C224:C264)+$D$2,"")</f>
        <v>8.285130831188674</v>
      </c>
      <c r="N244">
        <f t="shared" ref="N244:N307" si="12">(M244-B244)^2</f>
        <v>4.0741816938791142E-2</v>
      </c>
    </row>
    <row r="245" spans="1:14" x14ac:dyDescent="0.35">
      <c r="A245">
        <f t="shared" si="11"/>
        <v>215</v>
      </c>
      <c r="B245">
        <v>6.2522287114301989</v>
      </c>
      <c r="C245">
        <v>0.4226102563756986</v>
      </c>
      <c r="M245">
        <f t="array" ref="M245">IFERROR(SUM($K$11:$K$51*C225:C265)+$D$2,"")</f>
        <v>7.784261166147914</v>
      </c>
      <c r="N245">
        <f t="shared" si="12"/>
        <v>2.3471234423083875</v>
      </c>
    </row>
    <row r="246" spans="1:14" x14ac:dyDescent="0.35">
      <c r="A246">
        <f t="shared" si="11"/>
        <v>216</v>
      </c>
      <c r="B246">
        <v>5.586893013092233</v>
      </c>
      <c r="C246">
        <v>1.1668589875501678</v>
      </c>
      <c r="M246">
        <f t="array" ref="M246">IFERROR(SUM($K$11:$K$51*C226:C266)+$D$2,"")</f>
        <v>7.2751644995036706</v>
      </c>
      <c r="N246">
        <f t="shared" si="12"/>
        <v>2.850260611829885</v>
      </c>
    </row>
    <row r="247" spans="1:14" x14ac:dyDescent="0.35">
      <c r="A247">
        <f t="shared" si="11"/>
        <v>217</v>
      </c>
      <c r="B247">
        <v>7.121956429312025</v>
      </c>
      <c r="C247">
        <v>1.0414044946667196</v>
      </c>
      <c r="M247">
        <f t="array" ref="M247">IFERROR(SUM($K$11:$K$51*C227:C267)+$D$2,"")</f>
        <v>6.799156377553369</v>
      </c>
      <c r="N247">
        <f t="shared" si="12"/>
        <v>0.104199873415391</v>
      </c>
    </row>
    <row r="248" spans="1:14" x14ac:dyDescent="0.35">
      <c r="A248">
        <f t="shared" si="11"/>
        <v>218</v>
      </c>
      <c r="B248">
        <v>5.1899797365660998</v>
      </c>
      <c r="C248">
        <v>1.0838870343224407</v>
      </c>
      <c r="M248">
        <f t="array" ref="M248">IFERROR(SUM($K$11:$K$51*C228:C268)+$D$2,"")</f>
        <v>6.4016709685478395</v>
      </c>
      <c r="N248">
        <f t="shared" si="12"/>
        <v>1.4681956416614261</v>
      </c>
    </row>
    <row r="249" spans="1:14" x14ac:dyDescent="0.35">
      <c r="A249">
        <f t="shared" si="11"/>
        <v>219</v>
      </c>
      <c r="B249">
        <v>5.4463118348824908</v>
      </c>
      <c r="C249">
        <v>1.6259254911829986</v>
      </c>
      <c r="M249">
        <f t="array" ref="M249">IFERROR(SUM($K$11:$K$51*C229:C269)+$D$2,"")</f>
        <v>6.2216688695032296</v>
      </c>
      <c r="N249">
        <f t="shared" si="12"/>
        <v>0.6011785311358655</v>
      </c>
    </row>
    <row r="250" spans="1:14" x14ac:dyDescent="0.35">
      <c r="A250">
        <f t="shared" si="11"/>
        <v>220</v>
      </c>
      <c r="B250">
        <v>5.4425145727845203</v>
      </c>
      <c r="C250">
        <v>1.1025681812773898</v>
      </c>
      <c r="M250">
        <f t="array" ref="M250">IFERROR(SUM($K$11:$K$51*C230:C270)+$D$2,"")</f>
        <v>6.1631536487350242</v>
      </c>
      <c r="N250">
        <f t="shared" si="12"/>
        <v>0.51932067778679614</v>
      </c>
    </row>
    <row r="251" spans="1:14" x14ac:dyDescent="0.35">
      <c r="A251">
        <f t="shared" si="11"/>
        <v>221</v>
      </c>
      <c r="B251">
        <v>8.3344016629404543</v>
      </c>
      <c r="C251">
        <v>1.9405793693780344</v>
      </c>
      <c r="M251">
        <f t="array" ref="M251">IFERROR(SUM($K$11:$K$51*C231:C271)+$D$2,"")</f>
        <v>6.340481434990167</v>
      </c>
      <c r="N251">
        <f t="shared" si="12"/>
        <v>3.9757178754293254</v>
      </c>
    </row>
    <row r="252" spans="1:14" x14ac:dyDescent="0.35">
      <c r="A252">
        <f t="shared" si="11"/>
        <v>222</v>
      </c>
      <c r="B252">
        <v>6.7145020759331242</v>
      </c>
      <c r="C252">
        <v>1.3234132354683927</v>
      </c>
      <c r="M252">
        <f t="array" ref="M252">IFERROR(SUM($K$11:$K$51*C232:C272)+$D$2,"")</f>
        <v>6.5768469202489115</v>
      </c>
      <c r="N252">
        <f t="shared" si="12"/>
        <v>1.8948941886444842E-2</v>
      </c>
    </row>
    <row r="253" spans="1:14" x14ac:dyDescent="0.35">
      <c r="A253">
        <f t="shared" si="11"/>
        <v>223</v>
      </c>
      <c r="B253">
        <v>7.0872858854177014</v>
      </c>
      <c r="C253">
        <v>1.4518982870144148</v>
      </c>
      <c r="M253">
        <f t="array" ref="M253">IFERROR(SUM($K$11:$K$51*C233:C273)+$D$2,"")</f>
        <v>6.8566545269796517</v>
      </c>
      <c r="N253">
        <f t="shared" si="12"/>
        <v>5.3190823494980166E-2</v>
      </c>
    </row>
    <row r="254" spans="1:14" x14ac:dyDescent="0.35">
      <c r="A254">
        <f t="shared" si="11"/>
        <v>224</v>
      </c>
      <c r="B254">
        <v>6.9714462414825054</v>
      </c>
      <c r="C254">
        <v>1.2462968583259566</v>
      </c>
      <c r="M254">
        <f t="array" ref="M254">IFERROR(SUM($K$11:$K$51*C234:C274)+$D$2,"")</f>
        <v>7.1104757205580773</v>
      </c>
      <c r="N254">
        <f t="shared" si="12"/>
        <v>1.9329196052024898E-2</v>
      </c>
    </row>
    <row r="255" spans="1:14" x14ac:dyDescent="0.35">
      <c r="A255">
        <f t="shared" si="11"/>
        <v>225</v>
      </c>
      <c r="B255">
        <v>6.5644216494627674</v>
      </c>
      <c r="C255">
        <v>0.85380576884631543</v>
      </c>
      <c r="M255">
        <f t="array" ref="M255">IFERROR(SUM($K$11:$K$51*C235:C275)+$D$2,"")</f>
        <v>7.175565383891767</v>
      </c>
      <c r="N255">
        <f t="shared" si="12"/>
        <v>0.37349666413182359</v>
      </c>
    </row>
    <row r="256" spans="1:14" x14ac:dyDescent="0.35">
      <c r="A256">
        <f t="shared" si="11"/>
        <v>226</v>
      </c>
      <c r="B256">
        <v>6.6267906817432909</v>
      </c>
      <c r="C256">
        <v>1.0390555968185509</v>
      </c>
      <c r="M256">
        <f t="array" ref="M256">IFERROR(SUM($K$11:$K$51*C236:C276)+$D$2,"")</f>
        <v>7.1430489520700808</v>
      </c>
      <c r="N256">
        <f t="shared" si="12"/>
        <v>0.26652260168080893</v>
      </c>
    </row>
    <row r="257" spans="1:14" x14ac:dyDescent="0.35">
      <c r="A257">
        <f t="shared" si="11"/>
        <v>227</v>
      </c>
      <c r="B257">
        <v>6.4849043404609734</v>
      </c>
      <c r="C257">
        <v>1.7815859602048634</v>
      </c>
      <c r="M257">
        <f t="array" ref="M257">IFERROR(SUM($K$11:$K$51*C237:C277)+$D$2,"")</f>
        <v>7.1985929710300525</v>
      </c>
      <c r="N257">
        <f t="shared" si="12"/>
        <v>0.50935146140356735</v>
      </c>
    </row>
    <row r="258" spans="1:14" x14ac:dyDescent="0.35">
      <c r="A258">
        <f t="shared" si="11"/>
        <v>228</v>
      </c>
      <c r="B258">
        <v>7.571794395810608</v>
      </c>
      <c r="C258">
        <v>1.3789876396778595</v>
      </c>
      <c r="M258">
        <f t="array" ref="M258">IFERROR(SUM($K$11:$K$51*C238:C278)+$D$2,"")</f>
        <v>7.2374833393790912</v>
      </c>
      <c r="N258">
        <f t="shared" si="12"/>
        <v>0.11176388245235683</v>
      </c>
    </row>
    <row r="259" spans="1:14" x14ac:dyDescent="0.35">
      <c r="A259">
        <f t="shared" si="11"/>
        <v>229</v>
      </c>
      <c r="B259">
        <v>7.5170834512838738</v>
      </c>
      <c r="C259">
        <v>1.1476074816917743</v>
      </c>
      <c r="M259">
        <f t="array" ref="M259">IFERROR(SUM($K$11:$K$51*C239:C279)+$D$2,"")</f>
        <v>7.2211502548361981</v>
      </c>
      <c r="N259">
        <f t="shared" si="12"/>
        <v>8.7576456759738602E-2</v>
      </c>
    </row>
    <row r="260" spans="1:14" x14ac:dyDescent="0.35">
      <c r="A260">
        <f t="shared" si="11"/>
        <v>230</v>
      </c>
      <c r="B260">
        <v>9.663202951031856</v>
      </c>
      <c r="C260">
        <v>2.2695366470570923</v>
      </c>
      <c r="M260">
        <f t="array" ref="M260">IFERROR(SUM($K$11:$K$51*C240:C280)+$D$2,"")</f>
        <v>7.4147554370699167</v>
      </c>
      <c r="N260">
        <f t="shared" si="12"/>
        <v>5.0555162230416251</v>
      </c>
    </row>
    <row r="261" spans="1:14" x14ac:dyDescent="0.35">
      <c r="A261">
        <f t="shared" si="11"/>
        <v>231</v>
      </c>
      <c r="B261">
        <v>7.1858976445809546</v>
      </c>
      <c r="C261">
        <v>2.7897592967812912</v>
      </c>
      <c r="M261">
        <f t="array" ref="M261">IFERROR(SUM($K$11:$K$51*C241:C281)+$D$2,"")</f>
        <v>7.9355845408942569</v>
      </c>
      <c r="N261">
        <f t="shared" si="12"/>
        <v>0.56203044250387213</v>
      </c>
    </row>
    <row r="262" spans="1:14" x14ac:dyDescent="0.35">
      <c r="A262">
        <f t="shared" si="11"/>
        <v>232</v>
      </c>
      <c r="B262">
        <v>10.691005276923308</v>
      </c>
      <c r="C262">
        <v>2.6880927350868316</v>
      </c>
      <c r="M262">
        <f t="array" ref="M262">IFERROR(SUM($K$11:$K$51*C242:C282)+$D$2,"")</f>
        <v>8.6986156691190555</v>
      </c>
      <c r="N262">
        <f t="shared" si="12"/>
        <v>3.9696163492863827</v>
      </c>
    </row>
    <row r="263" spans="1:14" x14ac:dyDescent="0.35">
      <c r="A263">
        <f t="shared" si="11"/>
        <v>233</v>
      </c>
      <c r="B263">
        <v>8.8242532612947162</v>
      </c>
      <c r="C263">
        <v>1.629232158281017</v>
      </c>
      <c r="M263">
        <f t="array" ref="M263">IFERROR(SUM($K$11:$K$51*C243:C283)+$D$2,"")</f>
        <v>9.3363401866652964</v>
      </c>
      <c r="N263">
        <f t="shared" si="12"/>
        <v>0.26223301913549418</v>
      </c>
    </row>
    <row r="264" spans="1:14" x14ac:dyDescent="0.35">
      <c r="A264">
        <f t="shared" si="11"/>
        <v>234</v>
      </c>
      <c r="B264">
        <v>11.02183741960139</v>
      </c>
      <c r="C264">
        <v>1.6562935586227434</v>
      </c>
      <c r="M264">
        <f t="array" ref="M264">IFERROR(SUM($K$11:$K$51*C244:C284)+$D$2,"")</f>
        <v>9.8131117908136218</v>
      </c>
      <c r="N264">
        <f t="shared" si="12"/>
        <v>1.461017645688385</v>
      </c>
    </row>
    <row r="265" spans="1:14" x14ac:dyDescent="0.35">
      <c r="A265">
        <f t="shared" si="11"/>
        <v>235</v>
      </c>
      <c r="B265">
        <v>11.356632189084362</v>
      </c>
      <c r="C265">
        <v>1.7833927098890232</v>
      </c>
      <c r="M265">
        <f t="array" ref="M265">IFERROR(SUM($K$11:$K$51*C245:C285)+$D$2,"")</f>
        <v>10.143677547592699</v>
      </c>
      <c r="N265">
        <f t="shared" si="12"/>
        <v>1.4712589623161691</v>
      </c>
    </row>
    <row r="266" spans="1:14" x14ac:dyDescent="0.35">
      <c r="A266">
        <f t="shared" si="11"/>
        <v>236</v>
      </c>
      <c r="B266">
        <v>10.184587356515969</v>
      </c>
      <c r="C266">
        <v>1.1862353767542895</v>
      </c>
      <c r="M266">
        <f t="array" ref="M266">IFERROR(SUM($K$11:$K$51*C246:C286)+$D$2,"")</f>
        <v>10.2055718530859</v>
      </c>
      <c r="N266">
        <f t="shared" si="12"/>
        <v>4.403490962934207E-4</v>
      </c>
    </row>
    <row r="267" spans="1:14" x14ac:dyDescent="0.35">
      <c r="A267">
        <f t="shared" si="11"/>
        <v>237</v>
      </c>
      <c r="B267">
        <v>9.5712832329986774</v>
      </c>
      <c r="C267">
        <v>1.3371288732862392</v>
      </c>
      <c r="M267">
        <f t="array" ref="M267">IFERROR(SUM($K$11:$K$51*C247:C287)+$D$2,"")</f>
        <v>10.03428477835387</v>
      </c>
      <c r="N267">
        <f t="shared" si="12"/>
        <v>0.21437043100129621</v>
      </c>
    </row>
    <row r="268" spans="1:14" x14ac:dyDescent="0.35">
      <c r="A268">
        <f t="shared" si="11"/>
        <v>238</v>
      </c>
      <c r="B268">
        <v>9.4518481735959856</v>
      </c>
      <c r="C268">
        <v>1.9944354269347939</v>
      </c>
      <c r="M268">
        <f t="array" ref="M268">IFERROR(SUM($K$11:$K$51*C248:C288)+$D$2,"")</f>
        <v>9.8808019036963017</v>
      </c>
      <c r="N268">
        <f t="shared" si="12"/>
        <v>0.18400130256697486</v>
      </c>
    </row>
    <row r="269" spans="1:14" x14ac:dyDescent="0.35">
      <c r="A269">
        <f t="shared" si="11"/>
        <v>239</v>
      </c>
      <c r="B269">
        <v>8.238497430978093</v>
      </c>
      <c r="C269">
        <v>1.4930540323271364</v>
      </c>
      <c r="M269">
        <f t="array" ref="M269">IFERROR(SUM($K$11:$K$51*C249:C289)+$D$2,"")</f>
        <v>9.658849880457776</v>
      </c>
      <c r="N269">
        <f t="shared" si="12"/>
        <v>2.0174010807429359</v>
      </c>
    </row>
    <row r="270" spans="1:14" x14ac:dyDescent="0.35">
      <c r="A270">
        <f t="shared" si="11"/>
        <v>240</v>
      </c>
      <c r="B270">
        <v>7.5264404186044365</v>
      </c>
      <c r="C270">
        <v>0.8690681974071448</v>
      </c>
      <c r="M270">
        <f t="array" ref="M270">IFERROR(SUM($K$11:$K$51*C250:C290)+$D$2,"")</f>
        <v>9.2344587793430026</v>
      </c>
      <c r="N270">
        <f t="shared" si="12"/>
        <v>2.9173267206200588</v>
      </c>
    </row>
    <row r="271" spans="1:14" x14ac:dyDescent="0.35">
      <c r="A271">
        <f t="shared" si="11"/>
        <v>241</v>
      </c>
      <c r="B271">
        <v>6.8810319227438885</v>
      </c>
      <c r="C271">
        <v>2.0768873917159336</v>
      </c>
      <c r="M271">
        <f t="array" ref="M271">IFERROR(SUM($K$11:$K$51*C251:C291)+$D$2,"")</f>
        <v>8.9957797445624408</v>
      </c>
      <c r="N271">
        <f t="shared" si="12"/>
        <v>4.4721583498863113</v>
      </c>
    </row>
    <row r="272" spans="1:14" x14ac:dyDescent="0.35">
      <c r="A272">
        <f t="shared" si="11"/>
        <v>242</v>
      </c>
      <c r="B272">
        <v>10.664459670608617</v>
      </c>
      <c r="C272">
        <v>2.1528591731853353</v>
      </c>
      <c r="M272">
        <f t="array" ref="M272">IFERROR(SUM($K$11:$K$51*C252:C292)+$D$2,"")</f>
        <v>8.9238233707300445</v>
      </c>
      <c r="N272">
        <f t="shared" si="12"/>
        <v>3.0298147284549661</v>
      </c>
    </row>
    <row r="273" spans="1:14" x14ac:dyDescent="0.35">
      <c r="A273">
        <f t="shared" si="11"/>
        <v>243</v>
      </c>
      <c r="B273">
        <v>9.7188870525649556</v>
      </c>
      <c r="C273">
        <v>2.0259222481990329</v>
      </c>
      <c r="M273">
        <f t="array" ref="M273">IFERROR(SUM($K$11:$K$51*C253:C293)+$D$2,"")</f>
        <v>9.0214692659285589</v>
      </c>
      <c r="N273">
        <f t="shared" si="12"/>
        <v>0.48639156911681047</v>
      </c>
    </row>
    <row r="274" spans="1:14" x14ac:dyDescent="0.35">
      <c r="A274">
        <f t="shared" si="11"/>
        <v>244</v>
      </c>
      <c r="B274">
        <v>9.1878140451712831</v>
      </c>
      <c r="C274">
        <v>2.0941038537117551</v>
      </c>
      <c r="M274">
        <f t="array" ref="M274">IFERROR(SUM($K$11:$K$51*C254:C294)+$D$2,"")</f>
        <v>9.2439042111490561</v>
      </c>
      <c r="N274">
        <f t="shared" si="12"/>
        <v>3.1461067194141299E-3</v>
      </c>
    </row>
    <row r="275" spans="1:14" x14ac:dyDescent="0.35">
      <c r="A275">
        <f t="shared" si="11"/>
        <v>245</v>
      </c>
      <c r="B275">
        <v>10.505774333170109</v>
      </c>
      <c r="C275">
        <v>0.8725897957576163</v>
      </c>
      <c r="M275">
        <f t="array" ref="M275">IFERROR(SUM($K$11:$K$51*C255:C295)+$D$2,"")</f>
        <v>9.2612498537311225</v>
      </c>
      <c r="N275">
        <f t="shared" si="12"/>
        <v>1.5488411799228803</v>
      </c>
    </row>
    <row r="276" spans="1:14" x14ac:dyDescent="0.35">
      <c r="A276">
        <f t="shared" si="11"/>
        <v>246</v>
      </c>
      <c r="B276">
        <v>8.9684315299854251</v>
      </c>
      <c r="C276">
        <v>1.3231216728575732</v>
      </c>
      <c r="M276">
        <f t="array" ref="M276">IFERROR(SUM($K$11:$K$51*C256:C296)+$D$2,"")</f>
        <v>9.1930866740130206</v>
      </c>
      <c r="N276">
        <f t="shared" si="12"/>
        <v>5.0469933738059657E-2</v>
      </c>
    </row>
    <row r="277" spans="1:14" x14ac:dyDescent="0.35">
      <c r="A277">
        <f t="shared" si="11"/>
        <v>247</v>
      </c>
      <c r="B277">
        <v>9.5406652140077881</v>
      </c>
      <c r="C277">
        <v>1.9160562015905072</v>
      </c>
      <c r="M277">
        <f t="array" ref="M277">IFERROR(SUM($K$11:$K$51*C257:C297)+$D$2,"")</f>
        <v>9.1816099964311597</v>
      </c>
      <c r="N277">
        <f t="shared" si="12"/>
        <v>0.12892064926899996</v>
      </c>
    </row>
    <row r="278" spans="1:14" x14ac:dyDescent="0.35">
      <c r="A278">
        <f t="shared" si="11"/>
        <v>248</v>
      </c>
      <c r="B278">
        <v>9.8255437641899643</v>
      </c>
      <c r="C278">
        <v>1.5443199154785341</v>
      </c>
      <c r="M278">
        <f t="array" ref="M278">IFERROR(SUM($K$11:$K$51*C258:C298)+$D$2,"")</f>
        <v>9.1178756049736922</v>
      </c>
      <c r="N278">
        <f t="shared" si="12"/>
        <v>0.50079422356854708</v>
      </c>
    </row>
    <row r="279" spans="1:14" x14ac:dyDescent="0.35">
      <c r="A279">
        <f t="shared" si="11"/>
        <v>249</v>
      </c>
      <c r="B279">
        <v>7.8842928178696772</v>
      </c>
      <c r="C279">
        <v>1.1476050126710238</v>
      </c>
      <c r="M279">
        <f t="array" ref="M279">IFERROR(SUM($K$11:$K$51*C259:C299)+$D$2,"")</f>
        <v>8.9549504944442244</v>
      </c>
      <c r="N279">
        <f t="shared" si="12"/>
        <v>1.1463078604080079</v>
      </c>
    </row>
    <row r="280" spans="1:14" x14ac:dyDescent="0.35">
      <c r="A280">
        <f t="shared" si="11"/>
        <v>250</v>
      </c>
      <c r="B280">
        <v>4.6411181141655771</v>
      </c>
      <c r="C280">
        <v>0.37615263498936669</v>
      </c>
      <c r="M280">
        <f t="array" ref="M280">IFERROR(SUM($K$11:$K$51*C260:C300)+$D$2,"")</f>
        <v>8.5270402590149299</v>
      </c>
      <c r="N280">
        <f t="shared" si="12"/>
        <v>15.100390915830594</v>
      </c>
    </row>
    <row r="281" spans="1:14" x14ac:dyDescent="0.35">
      <c r="A281">
        <f t="shared" si="11"/>
        <v>251</v>
      </c>
      <c r="B281">
        <v>7.0943145862758437</v>
      </c>
      <c r="C281">
        <v>1.259198112099567</v>
      </c>
      <c r="M281">
        <f t="array" ref="M281">IFERROR(SUM($K$11:$K$51*C261:C301)+$D$2,"")</f>
        <v>8.0562306143514846</v>
      </c>
      <c r="N281">
        <f t="shared" si="12"/>
        <v>0.92528244506881718</v>
      </c>
    </row>
    <row r="282" spans="1:14" x14ac:dyDescent="0.35">
      <c r="A282">
        <f t="shared" si="11"/>
        <v>252</v>
      </c>
      <c r="B282">
        <v>6.2141341814274398</v>
      </c>
      <c r="C282">
        <v>1.5176103392132019</v>
      </c>
      <c r="M282">
        <f t="array" ref="M282">IFERROR(SUM($K$11:$K$51*C262:C302)+$D$2,"")</f>
        <v>7.6665855479898743</v>
      </c>
      <c r="N282">
        <f t="shared" si="12"/>
        <v>2.1096149722290836</v>
      </c>
    </row>
    <row r="283" spans="1:14" x14ac:dyDescent="0.35">
      <c r="A283">
        <f t="shared" si="11"/>
        <v>253</v>
      </c>
      <c r="B283">
        <v>5.0420304281821711</v>
      </c>
      <c r="C283">
        <v>1.1074120459042764</v>
      </c>
      <c r="M283">
        <f t="array" ref="M283">IFERROR(SUM($K$11:$K$51*C263:C303)+$D$2,"")</f>
        <v>7.3007984866685538</v>
      </c>
      <c r="N283">
        <f t="shared" si="12"/>
        <v>5.1020331420383433</v>
      </c>
    </row>
    <row r="284" spans="1:14" x14ac:dyDescent="0.35">
      <c r="A284">
        <f t="shared" si="11"/>
        <v>254</v>
      </c>
      <c r="B284">
        <v>8.3626751520591078</v>
      </c>
      <c r="C284">
        <v>1.533475693894105</v>
      </c>
      <c r="M284">
        <f t="array" ref="M284">IFERROR(SUM($K$11:$K$51*C264:C304)+$D$2,"")</f>
        <v>7.1177346602487361</v>
      </c>
      <c r="N284">
        <f t="shared" si="12"/>
        <v>1.5498768281490503</v>
      </c>
    </row>
    <row r="285" spans="1:14" x14ac:dyDescent="0.35">
      <c r="A285">
        <f t="shared" si="11"/>
        <v>255</v>
      </c>
      <c r="B285">
        <v>7.0399471430587806</v>
      </c>
      <c r="C285">
        <v>1.1755976660893537</v>
      </c>
      <c r="M285">
        <f t="array" ref="M285">IFERROR(SUM($K$11:$K$51*C265:C305)+$D$2,"")</f>
        <v>6.9840038451371127</v>
      </c>
      <c r="N285">
        <f t="shared" si="12"/>
        <v>3.1296525823524871E-3</v>
      </c>
    </row>
    <row r="286" spans="1:14" x14ac:dyDescent="0.35">
      <c r="A286">
        <f t="shared" si="11"/>
        <v>256</v>
      </c>
      <c r="B286">
        <v>8.5879233141994025</v>
      </c>
      <c r="C286">
        <v>1.8707106849311004</v>
      </c>
      <c r="M286">
        <f t="array" ref="M286">IFERROR(SUM($K$11:$K$51*C266:C306)+$D$2,"")</f>
        <v>7.0505414917667721</v>
      </c>
      <c r="N286">
        <f t="shared" si="12"/>
        <v>2.3635428679462755</v>
      </c>
    </row>
    <row r="287" spans="1:14" x14ac:dyDescent="0.35">
      <c r="A287">
        <f t="shared" si="11"/>
        <v>257</v>
      </c>
      <c r="B287">
        <v>8.9858532040967383</v>
      </c>
      <c r="C287">
        <v>2.3043699188751523</v>
      </c>
      <c r="M287">
        <f t="array" ref="M287">IFERROR(SUM($K$11:$K$51*C267:C307)+$D$2,"")</f>
        <v>7.4142406405887957</v>
      </c>
      <c r="N287">
        <f t="shared" si="12"/>
        <v>2.4699660497760068</v>
      </c>
    </row>
    <row r="288" spans="1:14" x14ac:dyDescent="0.35">
      <c r="A288">
        <f t="shared" si="11"/>
        <v>258</v>
      </c>
      <c r="B288">
        <v>6.6938541279742845</v>
      </c>
      <c r="C288">
        <v>1.7432722138497621</v>
      </c>
      <c r="M288">
        <f t="array" ref="M288">IFERROR(SUM($K$11:$K$51*C268:C308)+$D$2,"")</f>
        <v>7.8466241144901732</v>
      </c>
      <c r="N288">
        <f t="shared" si="12"/>
        <v>1.3288786418118421</v>
      </c>
    </row>
    <row r="289" spans="1:14" x14ac:dyDescent="0.35">
      <c r="A289">
        <f t="shared" ref="A289:A352" si="13">1+A288</f>
        <v>259</v>
      </c>
      <c r="B289">
        <v>8.6480874604377167</v>
      </c>
      <c r="C289">
        <v>1.4856846898312601</v>
      </c>
      <c r="M289">
        <f t="array" ref="M289">IFERROR(SUM($K$11:$K$51*C269:C309)+$D$2,"")</f>
        <v>8.2042107660094477</v>
      </c>
      <c r="N289">
        <f t="shared" si="12"/>
        <v>0.19702651985656694</v>
      </c>
    </row>
    <row r="290" spans="1:14" x14ac:dyDescent="0.35">
      <c r="A290">
        <f t="shared" si="13"/>
        <v>260</v>
      </c>
      <c r="B290">
        <v>9.4462268757759773</v>
      </c>
      <c r="C290">
        <v>2.1391560027103211</v>
      </c>
      <c r="M290">
        <f t="array" ref="M290">IFERROR(SUM($K$11:$K$51*C270:C310)+$D$2,"")</f>
        <v>8.6517067205385469</v>
      </c>
      <c r="N290">
        <f t="shared" si="12"/>
        <v>0.63126227707851046</v>
      </c>
    </row>
    <row r="291" spans="1:14" x14ac:dyDescent="0.35">
      <c r="A291">
        <f t="shared" si="13"/>
        <v>261</v>
      </c>
      <c r="B291">
        <v>8.6143935158852436</v>
      </c>
      <c r="C291">
        <v>2.0032791083703785</v>
      </c>
      <c r="M291">
        <f t="array" ref="M291">IFERROR(SUM($K$11:$K$51*C271:C311)+$D$2,"")</f>
        <v>9.1262573921199674</v>
      </c>
      <c r="N291">
        <f t="shared" si="12"/>
        <v>0.26200462779403672</v>
      </c>
    </row>
    <row r="292" spans="1:14" x14ac:dyDescent="0.35">
      <c r="A292">
        <f t="shared" si="13"/>
        <v>262</v>
      </c>
      <c r="B292">
        <v>8.9670068561567913</v>
      </c>
      <c r="C292">
        <v>1.5154269164442673</v>
      </c>
      <c r="M292">
        <f t="array" ref="M292">IFERROR(SUM($K$11:$K$51*C272:C312)+$D$2,"")</f>
        <v>9.4079273650941211</v>
      </c>
      <c r="N292">
        <f t="shared" si="12"/>
        <v>0.19441089520155394</v>
      </c>
    </row>
    <row r="293" spans="1:14" x14ac:dyDescent="0.35">
      <c r="A293">
        <f t="shared" si="13"/>
        <v>263</v>
      </c>
      <c r="B293">
        <v>11.907231941764174</v>
      </c>
      <c r="C293">
        <v>1.5931798418977685</v>
      </c>
      <c r="M293">
        <f t="array" ref="M293">IFERROR(SUM($K$11:$K$51*C273:C313)+$D$2,"")</f>
        <v>9.5506399122961376</v>
      </c>
      <c r="N293">
        <f t="shared" si="12"/>
        <v>5.5535259933522765</v>
      </c>
    </row>
    <row r="294" spans="1:14" x14ac:dyDescent="0.35">
      <c r="A294">
        <f t="shared" si="13"/>
        <v>264</v>
      </c>
      <c r="B294">
        <v>11.073619890352893</v>
      </c>
      <c r="C294">
        <v>1.9113624343080535</v>
      </c>
      <c r="M294">
        <f t="array" ref="M294">IFERROR(SUM($K$11:$K$51*C274:C314)+$D$2,"")</f>
        <v>9.655657777326887</v>
      </c>
      <c r="N294">
        <f t="shared" si="12"/>
        <v>2.0106165539771745</v>
      </c>
    </row>
    <row r="295" spans="1:14" x14ac:dyDescent="0.35">
      <c r="A295">
        <f t="shared" si="13"/>
        <v>265</v>
      </c>
      <c r="B295">
        <v>11.383718528906002</v>
      </c>
      <c r="C295">
        <v>2.3588694571087192</v>
      </c>
      <c r="M295">
        <f t="array" ref="M295">IFERROR(SUM($K$11:$K$51*C275:C315)+$D$2,"")</f>
        <v>9.8375324462907621</v>
      </c>
      <c r="N295">
        <f t="shared" si="12"/>
        <v>2.3906914020730605</v>
      </c>
    </row>
    <row r="296" spans="1:14" x14ac:dyDescent="0.35">
      <c r="A296">
        <f t="shared" si="13"/>
        <v>266</v>
      </c>
      <c r="B296">
        <v>12.412374080458468</v>
      </c>
      <c r="C296">
        <v>2.7247914855191198</v>
      </c>
      <c r="M296">
        <f t="array" ref="M296">IFERROR(SUM($K$11:$K$51*C276:C316)+$D$2,"")</f>
        <v>10.231016320600514</v>
      </c>
      <c r="N296">
        <f t="shared" si="12"/>
        <v>4.758321676492514</v>
      </c>
    </row>
    <row r="297" spans="1:14" x14ac:dyDescent="0.35">
      <c r="A297">
        <f t="shared" si="13"/>
        <v>267</v>
      </c>
      <c r="B297">
        <v>10.540033999158673</v>
      </c>
      <c r="C297">
        <v>2.525837830904059</v>
      </c>
      <c r="M297">
        <f t="array" ref="M297">IFERROR(SUM($K$11:$K$51*C277:C317)+$D$2,"")</f>
        <v>10.69612924157869</v>
      </c>
      <c r="N297">
        <f t="shared" si="12"/>
        <v>2.436572470616389E-2</v>
      </c>
    </row>
    <row r="298" spans="1:14" x14ac:dyDescent="0.35">
      <c r="A298">
        <f t="shared" si="13"/>
        <v>268</v>
      </c>
      <c r="B298">
        <v>11.341335640220921</v>
      </c>
      <c r="C298">
        <v>1.2039695758899236</v>
      </c>
      <c r="M298">
        <f t="array" ref="M298">IFERROR(SUM($K$11:$K$51*C278:C318)+$D$2,"")</f>
        <v>10.860115211365004</v>
      </c>
      <c r="N298">
        <f t="shared" si="12"/>
        <v>0.23157310114827223</v>
      </c>
    </row>
    <row r="299" spans="1:14" x14ac:dyDescent="0.35">
      <c r="A299">
        <f t="shared" si="13"/>
        <v>269</v>
      </c>
      <c r="B299">
        <v>10.372549767785559</v>
      </c>
      <c r="C299">
        <v>2.1319571228449443</v>
      </c>
      <c r="M299">
        <f t="array" ref="M299">IFERROR(SUM($K$11:$K$51*C279:C319)+$D$2,"")</f>
        <v>10.991013919556245</v>
      </c>
      <c r="N299">
        <f t="shared" si="12"/>
        <v>0.38249790702543429</v>
      </c>
    </row>
    <row r="300" spans="1:14" x14ac:dyDescent="0.35">
      <c r="A300">
        <f t="shared" si="13"/>
        <v>270</v>
      </c>
      <c r="B300">
        <v>12.027336274714289</v>
      </c>
      <c r="C300">
        <v>2.1048670212044085</v>
      </c>
      <c r="M300">
        <f t="array" ref="M300">IFERROR(SUM($K$11:$K$51*C280:C320)+$D$2,"")</f>
        <v>11.095329282232383</v>
      </c>
      <c r="N300">
        <f t="shared" si="12"/>
        <v>0.86863703403516734</v>
      </c>
    </row>
    <row r="301" spans="1:14" x14ac:dyDescent="0.35">
      <c r="A301">
        <f t="shared" si="13"/>
        <v>271</v>
      </c>
      <c r="B301">
        <v>10.111027081320129</v>
      </c>
      <c r="C301">
        <v>1.6814325346131609</v>
      </c>
      <c r="M301">
        <f t="array" ref="M301">IFERROR(SUM($K$11:$K$51*C281:C321)+$D$2,"")</f>
        <v>11.098282857405566</v>
      </c>
      <c r="N301">
        <f t="shared" si="12"/>
        <v>0.97467396741405854</v>
      </c>
    </row>
    <row r="302" spans="1:14" x14ac:dyDescent="0.35">
      <c r="A302">
        <f t="shared" si="13"/>
        <v>272</v>
      </c>
      <c r="B302">
        <v>9.8812325203549261</v>
      </c>
      <c r="C302">
        <v>1.7083320209396526</v>
      </c>
      <c r="M302">
        <f t="array" ref="M302">IFERROR(SUM($K$11:$K$51*C282:C322)+$D$2,"")</f>
        <v>10.970719180878501</v>
      </c>
      <c r="N302">
        <f t="shared" si="12"/>
        <v>1.1869811834588104</v>
      </c>
    </row>
    <row r="303" spans="1:14" x14ac:dyDescent="0.35">
      <c r="A303">
        <f t="shared" si="13"/>
        <v>273</v>
      </c>
      <c r="B303">
        <v>11.04412906326715</v>
      </c>
      <c r="C303">
        <v>1.9987334275983613</v>
      </c>
      <c r="M303">
        <f t="array" ref="M303">IFERROR(SUM($K$11:$K$51*C283:C323)+$D$2,"")</f>
        <v>10.834556337296158</v>
      </c>
      <c r="N303">
        <f t="shared" si="12"/>
        <v>4.392072747091226E-2</v>
      </c>
    </row>
    <row r="304" spans="1:14" x14ac:dyDescent="0.35">
      <c r="A304">
        <f t="shared" si="13"/>
        <v>274</v>
      </c>
      <c r="B304">
        <v>11.236179226705389</v>
      </c>
      <c r="C304">
        <v>2.0671526032450211</v>
      </c>
      <c r="M304">
        <f t="array" ref="M304">IFERROR(SUM($K$11:$K$51*C284:C324)+$D$2,"")</f>
        <v>10.755251564797268</v>
      </c>
      <c r="N304">
        <f t="shared" si="12"/>
        <v>0.2312914159884116</v>
      </c>
    </row>
    <row r="305" spans="1:14" x14ac:dyDescent="0.35">
      <c r="A305">
        <f t="shared" si="13"/>
        <v>275</v>
      </c>
      <c r="B305">
        <v>10.768287733568169</v>
      </c>
      <c r="C305">
        <v>2.5199150236027492</v>
      </c>
      <c r="M305">
        <f t="array" ref="M305">IFERROR(SUM($K$11:$K$51*C285:C325)+$D$2,"")</f>
        <v>10.822007916248225</v>
      </c>
      <c r="N305">
        <f t="shared" si="12"/>
        <v>2.8858580271786081E-3</v>
      </c>
    </row>
    <row r="306" spans="1:14" x14ac:dyDescent="0.35">
      <c r="A306">
        <f t="shared" si="13"/>
        <v>276</v>
      </c>
      <c r="B306">
        <v>11.046063656026691</v>
      </c>
      <c r="C306">
        <v>2.529323587274162</v>
      </c>
      <c r="M306">
        <f t="array" ref="M306">IFERROR(SUM($K$11:$K$51*C286:C326)+$D$2,"")</f>
        <v>11.050424402387145</v>
      </c>
      <c r="N306">
        <f t="shared" si="12"/>
        <v>1.9016108820216912E-5</v>
      </c>
    </row>
    <row r="307" spans="1:14" x14ac:dyDescent="0.35">
      <c r="A307">
        <f t="shared" si="13"/>
        <v>277</v>
      </c>
      <c r="B307">
        <v>12.431636862080419</v>
      </c>
      <c r="C307">
        <v>2.3964296313141009</v>
      </c>
      <c r="M307">
        <f t="array" ref="M307">IFERROR(SUM($K$11:$K$51*C287:C327)+$D$2,"")</f>
        <v>11.332698664558457</v>
      </c>
      <c r="N307">
        <f t="shared" si="12"/>
        <v>1.2076651619728185</v>
      </c>
    </row>
    <row r="308" spans="1:14" x14ac:dyDescent="0.35">
      <c r="A308">
        <f t="shared" si="13"/>
        <v>278</v>
      </c>
      <c r="B308">
        <v>11.918713920631884</v>
      </c>
      <c r="C308">
        <v>2.0870292591519228</v>
      </c>
      <c r="M308">
        <f t="array" ref="M308">IFERROR(SUM($K$11:$K$51*C288:C328)+$D$2,"")</f>
        <v>11.55921065888943</v>
      </c>
      <c r="N308">
        <f t="shared" ref="N308:N371" si="14">(M308-B308)^2</f>
        <v>0.12924259520346312</v>
      </c>
    </row>
    <row r="309" spans="1:14" x14ac:dyDescent="0.35">
      <c r="A309">
        <f t="shared" si="13"/>
        <v>279</v>
      </c>
      <c r="B309">
        <v>13.073109462927011</v>
      </c>
      <c r="C309">
        <v>2.444942943519393</v>
      </c>
      <c r="M309">
        <f t="array" ref="M309">IFERROR(SUM($K$11:$K$51*C289:C329)+$D$2,"")</f>
        <v>11.830427010060113</v>
      </c>
      <c r="N309">
        <f t="shared" si="14"/>
        <v>1.5442596786632903</v>
      </c>
    </row>
    <row r="310" spans="1:14" x14ac:dyDescent="0.35">
      <c r="A310">
        <f t="shared" si="13"/>
        <v>280</v>
      </c>
      <c r="B310">
        <v>12.748254511025568</v>
      </c>
      <c r="C310">
        <v>2.4988556191950879</v>
      </c>
      <c r="M310">
        <f t="array" ref="M310">IFERROR(SUM($K$11:$K$51*C290:C330)+$D$2,"")</f>
        <v>12.129591324357024</v>
      </c>
      <c r="N310">
        <f t="shared" si="14"/>
        <v>0.38274413853887707</v>
      </c>
    </row>
    <row r="311" spans="1:14" x14ac:dyDescent="0.35">
      <c r="A311">
        <f t="shared" si="13"/>
        <v>281</v>
      </c>
      <c r="B311">
        <v>12.956090201851833</v>
      </c>
      <c r="C311">
        <v>1.8836956364492969</v>
      </c>
      <c r="M311">
        <f t="array" ref="M311">IFERROR(SUM($K$11:$K$51*C291:C331)+$D$2,"")</f>
        <v>12.251953553818614</v>
      </c>
      <c r="N311">
        <f t="shared" si="14"/>
        <v>0.49580841910345635</v>
      </c>
    </row>
    <row r="312" spans="1:14" x14ac:dyDescent="0.35">
      <c r="A312">
        <f t="shared" si="13"/>
        <v>282</v>
      </c>
      <c r="B312">
        <v>11.339385707298453</v>
      </c>
      <c r="C312">
        <v>2.0680799430738155</v>
      </c>
      <c r="M312">
        <f t="array" ref="M312">IFERROR(SUM($K$11:$K$51*C292:C332)+$D$2,"")</f>
        <v>12.277936181284034</v>
      </c>
      <c r="N312">
        <f t="shared" si="14"/>
        <v>0.88087699221855831</v>
      </c>
    </row>
    <row r="313" spans="1:14" x14ac:dyDescent="0.35">
      <c r="A313">
        <f t="shared" si="13"/>
        <v>283</v>
      </c>
      <c r="B313">
        <v>11.343491091069071</v>
      </c>
      <c r="C313">
        <v>2.1709461031059973</v>
      </c>
      <c r="M313">
        <f t="array" ref="M313">IFERROR(SUM($K$11:$K$51*C293:C333)+$D$2,"")</f>
        <v>12.267676562302348</v>
      </c>
      <c r="N313">
        <f t="shared" si="14"/>
        <v>0.85411878523867568</v>
      </c>
    </row>
    <row r="314" spans="1:14" x14ac:dyDescent="0.35">
      <c r="A314">
        <f t="shared" si="13"/>
        <v>284</v>
      </c>
      <c r="B314">
        <v>12.665374460037915</v>
      </c>
      <c r="C314">
        <v>1.6827067089137482</v>
      </c>
      <c r="M314">
        <f t="array" ref="M314">IFERROR(SUM($K$11:$K$51*C294:C334)+$D$2,"")</f>
        <v>12.103339816006836</v>
      </c>
      <c r="N314">
        <f t="shared" si="14"/>
        <v>0.31588294109114251</v>
      </c>
    </row>
    <row r="315" spans="1:14" x14ac:dyDescent="0.35">
      <c r="A315">
        <f t="shared" si="13"/>
        <v>285</v>
      </c>
      <c r="B315">
        <v>11.387398592239524</v>
      </c>
      <c r="C315">
        <v>1.7447685423769386</v>
      </c>
      <c r="M315">
        <f t="array" ref="M315">IFERROR(SUM($K$11:$K$51*C295:C335)+$D$2,"")</f>
        <v>11.827122183314755</v>
      </c>
      <c r="N315">
        <f t="shared" si="14"/>
        <v>0.19335683654809643</v>
      </c>
    </row>
    <row r="316" spans="1:14" x14ac:dyDescent="0.35">
      <c r="A316">
        <f t="shared" si="13"/>
        <v>286</v>
      </c>
      <c r="B316">
        <v>11.054330301040682</v>
      </c>
      <c r="C316">
        <v>3.1422401892687088</v>
      </c>
      <c r="M316">
        <f t="array" ref="M316">IFERROR(SUM($K$11:$K$51*C296:C336)+$D$2,"")</f>
        <v>11.812949998340255</v>
      </c>
      <c r="N316">
        <f t="shared" si="14"/>
        <v>0.57550384513089459</v>
      </c>
    </row>
    <row r="317" spans="1:14" x14ac:dyDescent="0.35">
      <c r="A317">
        <f t="shared" si="13"/>
        <v>287</v>
      </c>
      <c r="B317">
        <v>11.878147811939458</v>
      </c>
      <c r="C317">
        <v>2.9491237470941654</v>
      </c>
      <c r="M317">
        <f t="array" ref="M317">IFERROR(SUM($K$11:$K$51*C297:C337)+$D$2,"")</f>
        <v>12.001099424510311</v>
      </c>
      <c r="N317">
        <f t="shared" si="14"/>
        <v>1.5117099033773182E-2</v>
      </c>
    </row>
    <row r="318" spans="1:14" x14ac:dyDescent="0.35">
      <c r="A318">
        <f t="shared" si="13"/>
        <v>288</v>
      </c>
      <c r="B318">
        <v>12.160211654403925</v>
      </c>
      <c r="C318">
        <v>2.582333939009513</v>
      </c>
      <c r="M318">
        <f t="array" ref="M318">IFERROR(SUM($K$11:$K$51*C298:C338)+$D$2,"")</f>
        <v>12.279691586579141</v>
      </c>
      <c r="N318">
        <f t="shared" si="14"/>
        <v>1.427545419259406E-2</v>
      </c>
    </row>
    <row r="319" spans="1:14" x14ac:dyDescent="0.35">
      <c r="A319">
        <f t="shared" si="13"/>
        <v>289</v>
      </c>
      <c r="B319">
        <v>14.260420692771184</v>
      </c>
      <c r="C319">
        <v>2.2882617031071488</v>
      </c>
      <c r="M319">
        <f t="array" ref="M319">IFERROR(SUM($K$11:$K$51*C299:C339)+$D$2,"")</f>
        <v>12.581268776007226</v>
      </c>
      <c r="N319">
        <f t="shared" si="14"/>
        <v>2.8195511595720748</v>
      </c>
    </row>
    <row r="320" spans="1:14" x14ac:dyDescent="0.35">
      <c r="A320">
        <f t="shared" si="13"/>
        <v>290</v>
      </c>
      <c r="B320">
        <v>11.415367362130926</v>
      </c>
      <c r="C320">
        <v>2.4234673694045554</v>
      </c>
      <c r="M320">
        <f t="array" ref="M320">IFERROR(SUM($K$11:$K$51*C300:C340)+$D$2,"")</f>
        <v>12.826792041795493</v>
      </c>
      <c r="N320">
        <f t="shared" si="14"/>
        <v>1.9921196263662246</v>
      </c>
    </row>
    <row r="321" spans="1:14" x14ac:dyDescent="0.35">
      <c r="A321">
        <f t="shared" si="13"/>
        <v>291</v>
      </c>
      <c r="B321">
        <v>12.556569774098692</v>
      </c>
      <c r="C321">
        <v>2.2576023782150534</v>
      </c>
      <c r="M321">
        <f t="array" ref="M321">IFERROR(SUM($K$11:$K$51*C301:C341)+$D$2,"")</f>
        <v>12.987625501092742</v>
      </c>
      <c r="N321">
        <f t="shared" si="14"/>
        <v>0.18580903977436861</v>
      </c>
    </row>
    <row r="322" spans="1:14" x14ac:dyDescent="0.35">
      <c r="A322">
        <f t="shared" si="13"/>
        <v>292</v>
      </c>
      <c r="B322">
        <v>11.324086153978886</v>
      </c>
      <c r="C322">
        <v>1.9810205758516992</v>
      </c>
      <c r="M322">
        <f t="array" ref="M322">IFERROR(SUM($K$11:$K$51*C302:C342)+$D$2,"")</f>
        <v>13.011159695323947</v>
      </c>
      <c r="N322">
        <f t="shared" si="14"/>
        <v>2.8462171339065656</v>
      </c>
    </row>
    <row r="323" spans="1:14" x14ac:dyDescent="0.35">
      <c r="A323">
        <f t="shared" si="13"/>
        <v>293</v>
      </c>
      <c r="B323">
        <v>12.692599607611371</v>
      </c>
      <c r="C323">
        <v>2.2672204401288094</v>
      </c>
      <c r="M323">
        <f t="array" ref="M323">IFERROR(SUM($K$11:$K$51*C303:C343)+$D$2,"")</f>
        <v>12.972905219254688</v>
      </c>
      <c r="N323">
        <f t="shared" si="14"/>
        <v>7.857123591873437E-2</v>
      </c>
    </row>
    <row r="324" spans="1:14" x14ac:dyDescent="0.35">
      <c r="A324">
        <f t="shared" si="13"/>
        <v>294</v>
      </c>
      <c r="B324">
        <v>12.725719619899163</v>
      </c>
      <c r="C324">
        <v>2.6484917285254821</v>
      </c>
      <c r="M324">
        <f t="array" ref="M324">IFERROR(SUM($K$11:$K$51*C304:C344)+$D$2,"")</f>
        <v>12.977215386567881</v>
      </c>
      <c r="N324">
        <f t="shared" si="14"/>
        <v>6.3250120652286287E-2</v>
      </c>
    </row>
    <row r="325" spans="1:14" x14ac:dyDescent="0.35">
      <c r="A325">
        <f t="shared" si="13"/>
        <v>295</v>
      </c>
      <c r="B325">
        <v>14.084821886702054</v>
      </c>
      <c r="C325">
        <v>2.2819506032196912</v>
      </c>
      <c r="M325">
        <f t="array" ref="M325">IFERROR(SUM($K$11:$K$51*C305:C345)+$D$2,"")</f>
        <v>12.951135797147854</v>
      </c>
      <c r="N325">
        <f t="shared" si="14"/>
        <v>1.2852441496486926</v>
      </c>
    </row>
    <row r="326" spans="1:14" x14ac:dyDescent="0.35">
      <c r="A326">
        <f t="shared" si="13"/>
        <v>296</v>
      </c>
      <c r="B326">
        <v>14.2065254283981</v>
      </c>
      <c r="C326">
        <v>2.0869415097052455</v>
      </c>
      <c r="M326">
        <f t="array" ref="M326">IFERROR(SUM($K$11:$K$51*C306:C346)+$D$2,"")</f>
        <v>12.842067826476118</v>
      </c>
      <c r="N326">
        <f t="shared" si="14"/>
        <v>1.8617445474426866</v>
      </c>
    </row>
    <row r="327" spans="1:14" x14ac:dyDescent="0.35">
      <c r="A327">
        <f t="shared" si="13"/>
        <v>297</v>
      </c>
      <c r="B327">
        <v>12.129446585656837</v>
      </c>
      <c r="C327">
        <v>1.608030665229812</v>
      </c>
      <c r="M327">
        <f t="array" ref="M327">IFERROR(SUM($K$11:$K$51*C307:C347)+$D$2,"")</f>
        <v>12.56538632515991</v>
      </c>
      <c r="N327">
        <f t="shared" si="14"/>
        <v>0.19004345647800741</v>
      </c>
    </row>
    <row r="328" spans="1:14" x14ac:dyDescent="0.35">
      <c r="A328">
        <f t="shared" si="13"/>
        <v>298</v>
      </c>
      <c r="B328">
        <v>12.374960865504633</v>
      </c>
      <c r="C328">
        <v>1.2043573982306914</v>
      </c>
      <c r="M328">
        <f t="array" ref="M328">IFERROR(SUM($K$11:$K$51*C308:C348)+$D$2,"")</f>
        <v>12.065936360601178</v>
      </c>
      <c r="N328">
        <f t="shared" si="14"/>
        <v>9.5496144630825494E-2</v>
      </c>
    </row>
    <row r="329" spans="1:14" x14ac:dyDescent="0.35">
      <c r="A329">
        <f t="shared" si="13"/>
        <v>299</v>
      </c>
      <c r="B329">
        <v>11.199277299210829</v>
      </c>
      <c r="C329">
        <v>1.7253707198395305</v>
      </c>
      <c r="M329">
        <f t="array" ref="M329">IFERROR(SUM($K$11:$K$51*C309:C349)+$D$2,"")</f>
        <v>11.540406500528629</v>
      </c>
      <c r="N329">
        <f t="shared" si="14"/>
        <v>0.11636913199172028</v>
      </c>
    </row>
    <row r="330" spans="1:14" x14ac:dyDescent="0.35">
      <c r="A330">
        <f t="shared" si="13"/>
        <v>300</v>
      </c>
      <c r="B330">
        <v>9.4811955073259426</v>
      </c>
      <c r="C330">
        <v>1.5883109628751475</v>
      </c>
      <c r="M330">
        <f t="array" ref="M330">IFERROR(SUM($K$11:$K$51*C310:C350)+$D$2,"")</f>
        <v>10.98194853713809</v>
      </c>
      <c r="N330">
        <f t="shared" si="14"/>
        <v>2.252259656490339</v>
      </c>
    </row>
    <row r="331" spans="1:14" x14ac:dyDescent="0.35">
      <c r="A331">
        <f t="shared" si="13"/>
        <v>301</v>
      </c>
      <c r="B331">
        <v>9.7011629084617006</v>
      </c>
      <c r="C331">
        <v>2.2183500229032997</v>
      </c>
      <c r="M331">
        <f t="array" ref="M331">IFERROR(SUM($K$11:$K$51*C311:C351)+$D$2,"")</f>
        <v>10.596622756608141</v>
      </c>
      <c r="N331">
        <f t="shared" si="14"/>
        <v>0.80184833964244695</v>
      </c>
    </row>
    <row r="332" spans="1:14" x14ac:dyDescent="0.35">
      <c r="A332">
        <f t="shared" si="13"/>
        <v>302</v>
      </c>
      <c r="B332">
        <v>10.653002694668249</v>
      </c>
      <c r="C332">
        <v>2.1454308543282492</v>
      </c>
      <c r="M332">
        <f t="array" ref="M332">IFERROR(SUM($K$11:$K$51*C312:C352)+$D$2,"")</f>
        <v>10.404406809130625</v>
      </c>
      <c r="N332">
        <f t="shared" si="14"/>
        <v>6.1799914306235243E-2</v>
      </c>
    </row>
    <row r="333" spans="1:14" x14ac:dyDescent="0.35">
      <c r="A333">
        <f t="shared" si="13"/>
        <v>303</v>
      </c>
      <c r="B333">
        <v>11.887761946667631</v>
      </c>
      <c r="C333">
        <v>2.3201726831997869</v>
      </c>
      <c r="M333">
        <f t="array" ref="M333">IFERROR(SUM($K$11:$K$51*C313:C353)+$D$2,"")</f>
        <v>10.406090082529694</v>
      </c>
      <c r="N333">
        <f t="shared" si="14"/>
        <v>2.1953515129779886</v>
      </c>
    </row>
    <row r="334" spans="1:14" x14ac:dyDescent="0.35">
      <c r="A334">
        <f t="shared" si="13"/>
        <v>304</v>
      </c>
      <c r="B334">
        <v>10.926719427769189</v>
      </c>
      <c r="C334">
        <v>2.6178989838477387</v>
      </c>
      <c r="M334">
        <f t="array" ref="M334">IFERROR(SUM($K$11:$K$51*C314:C354)+$D$2,"")</f>
        <v>10.638473617272938</v>
      </c>
      <c r="N334">
        <f t="shared" si="14"/>
        <v>8.3085647268640817E-2</v>
      </c>
    </row>
    <row r="335" spans="1:14" x14ac:dyDescent="0.35">
      <c r="A335">
        <f t="shared" si="13"/>
        <v>305</v>
      </c>
      <c r="B335">
        <v>12.253261388525408</v>
      </c>
      <c r="C335">
        <v>2.685429760988832</v>
      </c>
      <c r="M335">
        <f t="array" ref="M335">IFERROR(SUM($K$11:$K$51*C315:C355)+$D$2,"")</f>
        <v>11.080739450757118</v>
      </c>
      <c r="N335">
        <f t="shared" si="14"/>
        <v>1.3748076945479042</v>
      </c>
    </row>
    <row r="336" spans="1:14" x14ac:dyDescent="0.35">
      <c r="A336">
        <f t="shared" si="13"/>
        <v>306</v>
      </c>
      <c r="B336">
        <v>14.582531664233164</v>
      </c>
      <c r="C336">
        <v>2.4752494078330036</v>
      </c>
      <c r="M336">
        <f t="array" ref="M336">IFERROR(SUM($K$11:$K$51*C316:C356)+$D$2,"")</f>
        <v>11.592049550949634</v>
      </c>
      <c r="N336">
        <f t="shared" si="14"/>
        <v>8.9429832698687282</v>
      </c>
    </row>
    <row r="337" spans="1:14" x14ac:dyDescent="0.35">
      <c r="A337">
        <f t="shared" si="13"/>
        <v>307</v>
      </c>
      <c r="B337">
        <v>12.521587143255166</v>
      </c>
      <c r="C337">
        <v>2.8066146862567884</v>
      </c>
      <c r="M337">
        <f t="array" ref="M337">IFERROR(SUM($K$11:$K$51*C317:C357)+$D$2,"")</f>
        <v>12.133918702406385</v>
      </c>
      <c r="N337">
        <f t="shared" si="14"/>
        <v>0.15028682003012495</v>
      </c>
    </row>
    <row r="338" spans="1:14" x14ac:dyDescent="0.35">
      <c r="A338">
        <f t="shared" si="13"/>
        <v>308</v>
      </c>
      <c r="B338">
        <v>13.942141071217073</v>
      </c>
      <c r="C338">
        <v>2.7426473713321409</v>
      </c>
      <c r="M338">
        <f t="array" ref="M338">IFERROR(SUM($K$11:$K$51*C318:C358)+$D$2,"")</f>
        <v>12.685194830467058</v>
      </c>
      <c r="N338">
        <f t="shared" si="14"/>
        <v>1.579913852135594</v>
      </c>
    </row>
    <row r="339" spans="1:14" x14ac:dyDescent="0.35">
      <c r="A339">
        <f t="shared" si="13"/>
        <v>309</v>
      </c>
      <c r="B339">
        <v>15.267100699825431</v>
      </c>
      <c r="C339">
        <v>2.2910449882275428</v>
      </c>
      <c r="M339">
        <f t="array" ref="M339">IFERROR(SUM($K$11:$K$51*C319:C359)+$D$2,"")</f>
        <v>13.099443707103791</v>
      </c>
      <c r="N339">
        <f t="shared" si="14"/>
        <v>4.6987368380950203</v>
      </c>
    </row>
    <row r="340" spans="1:14" x14ac:dyDescent="0.35">
      <c r="A340">
        <f t="shared" si="13"/>
        <v>310</v>
      </c>
      <c r="B340">
        <v>13.262099095367695</v>
      </c>
      <c r="C340">
        <v>2.2150117714747135</v>
      </c>
      <c r="M340">
        <f t="array" ref="M340">IFERROR(SUM($K$11:$K$51*C320:C360)+$D$2,"")</f>
        <v>13.34558717227597</v>
      </c>
      <c r="N340">
        <f t="shared" si="14"/>
        <v>6.9702589858419445E-3</v>
      </c>
    </row>
    <row r="341" spans="1:14" x14ac:dyDescent="0.35">
      <c r="A341">
        <f t="shared" si="13"/>
        <v>311</v>
      </c>
      <c r="B341">
        <v>14.332449443162878</v>
      </c>
      <c r="C341">
        <v>2.7234341832355704</v>
      </c>
      <c r="M341">
        <f t="array" ref="M341">IFERROR(SUM($K$11:$K$51*C321:C361)+$D$2,"")</f>
        <v>13.545916674125262</v>
      </c>
      <c r="N341">
        <f t="shared" si="14"/>
        <v>0.61863379676997843</v>
      </c>
    </row>
    <row r="342" spans="1:14" x14ac:dyDescent="0.35">
      <c r="A342">
        <f t="shared" si="13"/>
        <v>312</v>
      </c>
      <c r="B342">
        <v>14.138311514067144</v>
      </c>
      <c r="C342">
        <v>3.1968464976688562</v>
      </c>
      <c r="M342">
        <f t="array" ref="M342">IFERROR(SUM($K$11:$K$51*C322:C362)+$D$2,"")</f>
        <v>13.838597140114066</v>
      </c>
      <c r="N342">
        <f t="shared" si="14"/>
        <v>8.9828705954085541E-2</v>
      </c>
    </row>
    <row r="343" spans="1:14" x14ac:dyDescent="0.35">
      <c r="A343">
        <f t="shared" si="13"/>
        <v>313</v>
      </c>
      <c r="B343">
        <v>14.605448008161439</v>
      </c>
      <c r="C343">
        <v>3.4165607449049755</v>
      </c>
      <c r="M343">
        <f t="array" ref="M343">IFERROR(SUM($K$11:$K$51*C323:C363)+$D$2,"")</f>
        <v>14.273449688981446</v>
      </c>
      <c r="N343">
        <f t="shared" si="14"/>
        <v>0.11022288393834058</v>
      </c>
    </row>
    <row r="344" spans="1:14" x14ac:dyDescent="0.35">
      <c r="A344">
        <f t="shared" si="13"/>
        <v>314</v>
      </c>
      <c r="B344">
        <v>14.719780775720533</v>
      </c>
      <c r="C344">
        <v>4.1415094845264822</v>
      </c>
      <c r="M344">
        <f t="array" ref="M344">IFERROR(SUM($K$11:$K$51*C324:C364)+$D$2,"")</f>
        <v>14.973879651483458</v>
      </c>
      <c r="N344">
        <f t="shared" si="14"/>
        <v>6.4566238663982062E-2</v>
      </c>
    </row>
    <row r="345" spans="1:14" x14ac:dyDescent="0.35">
      <c r="A345">
        <f t="shared" si="13"/>
        <v>315</v>
      </c>
      <c r="B345">
        <v>15.398036765267035</v>
      </c>
      <c r="C345">
        <v>2.7157798294506472</v>
      </c>
      <c r="M345">
        <f t="array" ref="M345">IFERROR(SUM($K$11:$K$51*C325:C365)+$D$2,"")</f>
        <v>15.516429355419985</v>
      </c>
      <c r="N345">
        <f t="shared" si="14"/>
        <v>1.4016805403124525E-2</v>
      </c>
    </row>
    <row r="346" spans="1:14" x14ac:dyDescent="0.35">
      <c r="A346">
        <f t="shared" si="13"/>
        <v>316</v>
      </c>
      <c r="B346">
        <v>16.813247340303551</v>
      </c>
      <c r="C346">
        <v>2.6238701567644842</v>
      </c>
      <c r="M346">
        <f t="array" ref="M346">IFERROR(SUM($K$11:$K$51*C326:C366)+$D$2,"")</f>
        <v>15.87069829639017</v>
      </c>
      <c r="N346">
        <f t="shared" si="14"/>
        <v>0.8883987001820286</v>
      </c>
    </row>
    <row r="347" spans="1:14" x14ac:dyDescent="0.35">
      <c r="A347">
        <f t="shared" si="13"/>
        <v>317</v>
      </c>
      <c r="B347">
        <v>15.73660111885909</v>
      </c>
      <c r="C347">
        <v>1.4902739245872447</v>
      </c>
      <c r="M347">
        <f t="array" ref="M347">IFERROR(SUM($K$11:$K$51*C327:C367)+$D$2,"")</f>
        <v>15.756725123022813</v>
      </c>
      <c r="N347">
        <f t="shared" si="14"/>
        <v>4.049755435815298E-4</v>
      </c>
    </row>
    <row r="348" spans="1:14" x14ac:dyDescent="0.35">
      <c r="A348">
        <f t="shared" si="13"/>
        <v>318</v>
      </c>
      <c r="B348">
        <v>12.819945201601117</v>
      </c>
      <c r="C348">
        <v>1.4853438451004695</v>
      </c>
      <c r="M348">
        <f t="array" ref="M348">IFERROR(SUM($K$11:$K$51*C328:C368)+$D$2,"")</f>
        <v>15.252711962917301</v>
      </c>
      <c r="N348">
        <f t="shared" si="14"/>
        <v>5.9183541149648367</v>
      </c>
    </row>
    <row r="349" spans="1:14" x14ac:dyDescent="0.35">
      <c r="A349">
        <f t="shared" si="13"/>
        <v>319</v>
      </c>
      <c r="B349">
        <v>12.487279594154664</v>
      </c>
      <c r="C349">
        <v>1.8070669776481287</v>
      </c>
      <c r="M349">
        <f t="array" ref="M349">IFERROR(SUM($K$11:$K$51*C329:C369)+$D$2,"")</f>
        <v>14.54562621539251</v>
      </c>
      <c r="N349">
        <f t="shared" si="14"/>
        <v>4.2367908131612539</v>
      </c>
    </row>
    <row r="350" spans="1:14" x14ac:dyDescent="0.35">
      <c r="A350">
        <f t="shared" si="13"/>
        <v>320</v>
      </c>
      <c r="B350">
        <v>12.463381760277917</v>
      </c>
      <c r="C350">
        <v>1.6252888111252992</v>
      </c>
      <c r="M350">
        <f t="array" ref="M350">IFERROR(SUM($K$11:$K$51*C330:C370)+$D$2,"")</f>
        <v>13.668007742584399</v>
      </c>
      <c r="N350">
        <f t="shared" si="14"/>
        <v>1.4511237572478557</v>
      </c>
    </row>
    <row r="351" spans="1:14" x14ac:dyDescent="0.35">
      <c r="A351">
        <f t="shared" si="13"/>
        <v>321</v>
      </c>
      <c r="B351">
        <v>11.837868373603293</v>
      </c>
      <c r="C351">
        <v>1.5963956092432157</v>
      </c>
      <c r="M351">
        <f t="array" ref="M351">IFERROR(SUM($K$11:$K$51*C331:C371)+$D$2,"")</f>
        <v>12.743310332567232</v>
      </c>
      <c r="N351">
        <f t="shared" si="14"/>
        <v>0.81982514105245552</v>
      </c>
    </row>
    <row r="352" spans="1:14" x14ac:dyDescent="0.35">
      <c r="A352">
        <f t="shared" si="13"/>
        <v>322</v>
      </c>
      <c r="B352">
        <v>10.327178864005864</v>
      </c>
      <c r="C352">
        <v>1.6418740420110198</v>
      </c>
      <c r="M352">
        <f t="array" ref="M352">IFERROR(SUM($K$11:$K$51*C332:C372)+$D$2,"")</f>
        <v>11.842234853279347</v>
      </c>
      <c r="N352">
        <f t="shared" si="14"/>
        <v>2.2953946506334519</v>
      </c>
    </row>
    <row r="353" spans="1:14" x14ac:dyDescent="0.35">
      <c r="A353">
        <f t="shared" ref="A353:A416" si="15">1+A352</f>
        <v>323</v>
      </c>
      <c r="B353">
        <v>10.070471273345444</v>
      </c>
      <c r="C353">
        <v>1.3272401884328757</v>
      </c>
      <c r="M353">
        <f t="array" ref="M353">IFERROR(SUM($K$11:$K$51*C333:C373)+$D$2,"")</f>
        <v>10.977346594726306</v>
      </c>
      <c r="N353">
        <f t="shared" si="14"/>
        <v>0.82242284852964298</v>
      </c>
    </row>
    <row r="354" spans="1:14" x14ac:dyDescent="0.35">
      <c r="A354">
        <f t="shared" si="15"/>
        <v>324</v>
      </c>
      <c r="B354">
        <v>7.2734114021739993</v>
      </c>
      <c r="C354">
        <v>0.86511524851386934</v>
      </c>
      <c r="M354">
        <f t="array" ref="M354">IFERROR(SUM($K$11:$K$51*C334:C374)+$D$2,"")</f>
        <v>10.075106045423972</v>
      </c>
      <c r="N354">
        <f t="shared" si="14"/>
        <v>7.849492874015592</v>
      </c>
    </row>
    <row r="355" spans="1:14" x14ac:dyDescent="0.35">
      <c r="A355">
        <f t="shared" si="15"/>
        <v>325</v>
      </c>
      <c r="B355">
        <v>7.5901568272792748</v>
      </c>
      <c r="C355">
        <v>1.3219097932468924</v>
      </c>
      <c r="M355">
        <f t="array" ref="M355">IFERROR(SUM($K$11:$K$51*C335:C375)+$D$2,"")</f>
        <v>9.2863367208978644</v>
      </c>
      <c r="N355">
        <f t="shared" si="14"/>
        <v>2.8770262315159703</v>
      </c>
    </row>
    <row r="356" spans="1:14" x14ac:dyDescent="0.35">
      <c r="A356">
        <f t="shared" si="15"/>
        <v>326</v>
      </c>
      <c r="B356">
        <v>7.1582535897858932</v>
      </c>
      <c r="C356">
        <v>1.6609161586055907</v>
      </c>
      <c r="M356">
        <f t="array" ref="M356">IFERROR(SUM($K$11:$K$51*C336:C376)+$D$2,"")</f>
        <v>8.722591716451447</v>
      </c>
      <c r="N356">
        <f t="shared" si="14"/>
        <v>2.4471537745394945</v>
      </c>
    </row>
    <row r="357" spans="1:14" x14ac:dyDescent="0.35">
      <c r="A357">
        <f t="shared" si="15"/>
        <v>327</v>
      </c>
      <c r="B357">
        <v>9.1453044989191188</v>
      </c>
      <c r="C357">
        <v>2.1111110391136592</v>
      </c>
      <c r="M357">
        <f t="array" ref="M357">IFERROR(SUM($K$11:$K$51*C337:C377)+$D$2,"")</f>
        <v>8.4946510819897103</v>
      </c>
      <c r="N357">
        <f t="shared" si="14"/>
        <v>0.42334986896191468</v>
      </c>
    </row>
    <row r="358" spans="1:14" x14ac:dyDescent="0.35">
      <c r="A358">
        <f t="shared" si="15"/>
        <v>328</v>
      </c>
      <c r="B358">
        <v>7.3569635466481227</v>
      </c>
      <c r="C358">
        <v>1.6376948659865427</v>
      </c>
      <c r="M358">
        <f t="array" ref="M358">IFERROR(SUM($K$11:$K$51*C338:C378)+$D$2,"")</f>
        <v>8.4200919810188157</v>
      </c>
      <c r="N358">
        <f t="shared" si="14"/>
        <v>1.1302420679674809</v>
      </c>
    </row>
    <row r="359" spans="1:14" x14ac:dyDescent="0.35">
      <c r="A359">
        <f t="shared" si="15"/>
        <v>329</v>
      </c>
      <c r="B359">
        <v>9.277980931797611</v>
      </c>
      <c r="C359">
        <v>1.7869760498225826</v>
      </c>
      <c r="M359">
        <f t="array" ref="M359">IFERROR(SUM($K$11:$K$51*C339:C379)+$D$2,"")</f>
        <v>8.4988067437893697</v>
      </c>
      <c r="N359">
        <f t="shared" si="14"/>
        <v>0.60711241525830206</v>
      </c>
    </row>
    <row r="360" spans="1:14" x14ac:dyDescent="0.35">
      <c r="A360">
        <f t="shared" si="15"/>
        <v>330</v>
      </c>
      <c r="B360">
        <v>11.63245106714696</v>
      </c>
      <c r="C360">
        <v>2.1399453655846434</v>
      </c>
      <c r="M360">
        <f t="array" ref="M360">IFERROR(SUM($K$11:$K$51*C340:C380)+$D$2,"")</f>
        <v>8.7812213895705504</v>
      </c>
      <c r="N360">
        <f t="shared" si="14"/>
        <v>8.1295106742924741</v>
      </c>
    </row>
    <row r="361" spans="1:14" x14ac:dyDescent="0.35">
      <c r="A361">
        <f t="shared" si="15"/>
        <v>331</v>
      </c>
      <c r="B361">
        <v>9.4875307971882084</v>
      </c>
      <c r="C361">
        <v>2.1165308215283845</v>
      </c>
      <c r="M361">
        <f t="array" ref="M361">IFERROR(SUM($K$11:$K$51*C341:C381)+$D$2,"")</f>
        <v>9.1876257686391938</v>
      </c>
      <c r="N361">
        <f t="shared" si="14"/>
        <v>8.994302614898525E-2</v>
      </c>
    </row>
    <row r="362" spans="1:14" x14ac:dyDescent="0.35">
      <c r="A362">
        <f t="shared" si="15"/>
        <v>332</v>
      </c>
      <c r="B362">
        <v>10.286233723363271</v>
      </c>
      <c r="C362">
        <v>2.129316897035193</v>
      </c>
      <c r="M362">
        <f t="array" ref="M362">IFERROR(SUM($K$11:$K$51*C342:C382)+$D$2,"")</f>
        <v>9.636565479672889</v>
      </c>
      <c r="N362">
        <f t="shared" si="14"/>
        <v>0.42206882685974528</v>
      </c>
    </row>
    <row r="363" spans="1:14" x14ac:dyDescent="0.35">
      <c r="A363">
        <f t="shared" si="15"/>
        <v>333</v>
      </c>
      <c r="B363">
        <v>9.4669369156236378</v>
      </c>
      <c r="C363">
        <v>2.380542933486046</v>
      </c>
      <c r="M363">
        <f t="array" ref="M363">IFERROR(SUM($K$11:$K$51*C343:C383)+$D$2,"")</f>
        <v>10.131613932027193</v>
      </c>
      <c r="N363">
        <f t="shared" si="14"/>
        <v>0.44179553613513189</v>
      </c>
    </row>
    <row r="364" spans="1:14" x14ac:dyDescent="0.35">
      <c r="A364">
        <f t="shared" si="15"/>
        <v>334</v>
      </c>
      <c r="B364">
        <v>11.619659830698934</v>
      </c>
      <c r="C364">
        <v>2.4152491094131139</v>
      </c>
      <c r="M364">
        <f t="array" ref="M364">IFERROR(SUM($K$11:$K$51*C344:C384)+$D$2,"")</f>
        <v>10.637410499173949</v>
      </c>
      <c r="N364">
        <f t="shared" si="14"/>
        <v>0.96481374928127939</v>
      </c>
    </row>
    <row r="365" spans="1:14" x14ac:dyDescent="0.35">
      <c r="A365">
        <f t="shared" si="15"/>
        <v>335</v>
      </c>
      <c r="B365">
        <v>12.307249348984444</v>
      </c>
      <c r="C365">
        <v>2.392091552735006</v>
      </c>
      <c r="M365">
        <f t="array" ref="M365">IFERROR(SUM($K$11:$K$51*C345:C385)+$D$2,"")</f>
        <v>11.083009352005826</v>
      </c>
      <c r="N365">
        <f t="shared" si="14"/>
        <v>1.498763570202206</v>
      </c>
    </row>
    <row r="366" spans="1:14" x14ac:dyDescent="0.35">
      <c r="A366">
        <f t="shared" si="15"/>
        <v>336</v>
      </c>
      <c r="B366">
        <v>12.665596037632593</v>
      </c>
      <c r="C366">
        <v>2.6018179117839408</v>
      </c>
      <c r="M366">
        <f t="array" ref="M366">IFERROR(SUM($K$11:$K$51*C346:C386)+$D$2,"")</f>
        <v>11.572246849905968</v>
      </c>
      <c r="N366">
        <f t="shared" si="14"/>
        <v>1.1954124463024713</v>
      </c>
    </row>
    <row r="367" spans="1:14" x14ac:dyDescent="0.35">
      <c r="A367">
        <f t="shared" si="15"/>
        <v>337</v>
      </c>
      <c r="B367">
        <v>13.099216115462804</v>
      </c>
      <c r="C367">
        <v>2.6826623823243771</v>
      </c>
      <c r="M367">
        <f t="array" ref="M367">IFERROR(SUM($K$11:$K$51*C347:C387)+$D$2,"")</f>
        <v>12.055545142831457</v>
      </c>
      <c r="N367">
        <f t="shared" si="14"/>
        <v>1.0892490991132611</v>
      </c>
    </row>
    <row r="368" spans="1:14" x14ac:dyDescent="0.35">
      <c r="A368">
        <f t="shared" si="15"/>
        <v>338</v>
      </c>
      <c r="B368">
        <v>14.986166739821149</v>
      </c>
      <c r="C368">
        <v>2.6303863944730281</v>
      </c>
      <c r="M368">
        <f t="array" ref="M368">IFERROR(SUM($K$11:$K$51*C348:C388)+$D$2,"")</f>
        <v>12.539618579322065</v>
      </c>
      <c r="N368">
        <f t="shared" si="14"/>
        <v>5.9855979016414524</v>
      </c>
    </row>
    <row r="369" spans="1:14" x14ac:dyDescent="0.35">
      <c r="A369">
        <f t="shared" si="15"/>
        <v>339</v>
      </c>
      <c r="B369">
        <v>13.200952618373861</v>
      </c>
      <c r="C369">
        <v>2.8858145408951228</v>
      </c>
      <c r="M369">
        <f t="array" ref="M369">IFERROR(SUM($K$11:$K$51*C349:C389)+$D$2,"")</f>
        <v>13.031231032872473</v>
      </c>
      <c r="N369">
        <f t="shared" si="14"/>
        <v>2.8805416585105201E-2</v>
      </c>
    </row>
    <row r="370" spans="1:14" x14ac:dyDescent="0.35">
      <c r="A370">
        <f t="shared" si="15"/>
        <v>340</v>
      </c>
      <c r="B370">
        <v>15.340141233409403</v>
      </c>
      <c r="C370">
        <v>2.7800166123987364</v>
      </c>
      <c r="M370">
        <f t="array" ref="M370">IFERROR(SUM($K$11:$K$51*C350:C390)+$D$2,"")</f>
        <v>13.469869292513449</v>
      </c>
      <c r="N370">
        <f t="shared" si="14"/>
        <v>3.4979171329027183</v>
      </c>
    </row>
    <row r="371" spans="1:14" x14ac:dyDescent="0.35">
      <c r="A371">
        <f t="shared" si="15"/>
        <v>341</v>
      </c>
      <c r="B371">
        <v>13.713069347607535</v>
      </c>
      <c r="C371">
        <v>2.6684842782854123</v>
      </c>
      <c r="M371">
        <f t="array" ref="M371">IFERROR(SUM($K$11:$K$51*C351:C391)+$D$2,"")</f>
        <v>13.831362512220677</v>
      </c>
      <c r="N371">
        <f t="shared" si="14"/>
        <v>1.399327279419196E-2</v>
      </c>
    </row>
    <row r="372" spans="1:14" x14ac:dyDescent="0.35">
      <c r="A372">
        <f t="shared" si="15"/>
        <v>342</v>
      </c>
      <c r="B372">
        <v>14.690671159918756</v>
      </c>
      <c r="C372">
        <v>3.0752653840015904</v>
      </c>
      <c r="M372">
        <f t="array" ref="M372">IFERROR(SUM($K$11:$K$51*C352:C392)+$D$2,"")</f>
        <v>14.20646851262131</v>
      </c>
      <c r="N372">
        <f t="shared" ref="N372:N435" si="16">(M372-B372)^2</f>
        <v>0.23445220364985456</v>
      </c>
    </row>
    <row r="373" spans="1:14" x14ac:dyDescent="0.35">
      <c r="A373">
        <f t="shared" si="15"/>
        <v>343</v>
      </c>
      <c r="B373">
        <v>13.635458849305666</v>
      </c>
      <c r="C373">
        <v>3.0393654588896215</v>
      </c>
      <c r="M373">
        <f t="array" ref="M373">IFERROR(SUM($K$11:$K$51*C353:C393)+$D$2,"")</f>
        <v>14.574107727923755</v>
      </c>
      <c r="N373">
        <f t="shared" si="16"/>
        <v>0.88106171733099614</v>
      </c>
    </row>
    <row r="374" spans="1:14" x14ac:dyDescent="0.35">
      <c r="A374">
        <f t="shared" si="15"/>
        <v>344</v>
      </c>
      <c r="B374">
        <v>14.86235433421596</v>
      </c>
      <c r="C374">
        <v>2.5948452799361594</v>
      </c>
      <c r="M374">
        <f t="array" ref="M374">IFERROR(SUM($K$11:$K$51*C354:C394)+$D$2,"")</f>
        <v>14.828875481263578</v>
      </c>
      <c r="N374">
        <f t="shared" si="16"/>
        <v>1.1208335950071693E-3</v>
      </c>
    </row>
    <row r="375" spans="1:14" x14ac:dyDescent="0.35">
      <c r="A375">
        <f t="shared" si="15"/>
        <v>345</v>
      </c>
      <c r="B375">
        <v>15.221284011553754</v>
      </c>
      <c r="C375">
        <v>2.3981751427264446</v>
      </c>
      <c r="M375">
        <f t="array" ref="M375">IFERROR(SUM($K$11:$K$51*C355:C395)+$D$2,"")</f>
        <v>14.937592956014695</v>
      </c>
      <c r="N375">
        <f t="shared" si="16"/>
        <v>8.0480614992865351E-2</v>
      </c>
    </row>
    <row r="376" spans="1:14" x14ac:dyDescent="0.35">
      <c r="A376">
        <f t="shared" si="15"/>
        <v>346</v>
      </c>
      <c r="B376">
        <v>14.767319304578487</v>
      </c>
      <c r="C376">
        <v>3.3635371014878137</v>
      </c>
      <c r="M376">
        <f t="array" ref="M376">IFERROR(SUM($K$11:$K$51*C356:C396)+$D$2,"")</f>
        <v>15.126051124540972</v>
      </c>
      <c r="N376">
        <f t="shared" si="16"/>
        <v>0.12868851865359623</v>
      </c>
    </row>
    <row r="377" spans="1:14" x14ac:dyDescent="0.35">
      <c r="A377">
        <f t="shared" si="15"/>
        <v>347</v>
      </c>
      <c r="B377">
        <v>16.764655863862277</v>
      </c>
      <c r="C377">
        <v>3.5759896164987506</v>
      </c>
      <c r="M377">
        <f t="array" ref="M377">IFERROR(SUM($K$11:$K$51*C357:C397)+$D$2,"")</f>
        <v>15.447312702591136</v>
      </c>
      <c r="N377">
        <f t="shared" si="16"/>
        <v>1.7353930045478447</v>
      </c>
    </row>
    <row r="378" spans="1:14" x14ac:dyDescent="0.35">
      <c r="A378">
        <f t="shared" si="15"/>
        <v>348</v>
      </c>
      <c r="B378">
        <v>19.334397844917074</v>
      </c>
      <c r="C378">
        <v>3.8522363391559074</v>
      </c>
      <c r="M378">
        <f t="array" ref="M378">IFERROR(SUM($K$11:$K$51*C358:C398)+$D$2,"")</f>
        <v>15.936518426497276</v>
      </c>
      <c r="N378">
        <f t="shared" si="16"/>
        <v>11.545584542120865</v>
      </c>
    </row>
    <row r="379" spans="1:14" x14ac:dyDescent="0.35">
      <c r="A379">
        <f t="shared" si="15"/>
        <v>349</v>
      </c>
      <c r="B379">
        <v>18.399292857477672</v>
      </c>
      <c r="C379">
        <v>3.402348782992267</v>
      </c>
      <c r="M379">
        <f t="array" ref="M379">IFERROR(SUM($K$11:$K$51*C359:C399)+$D$2,"")</f>
        <v>16.470395100629691</v>
      </c>
      <c r="N379">
        <f t="shared" si="16"/>
        <v>3.7206465563731723</v>
      </c>
    </row>
    <row r="380" spans="1:14" x14ac:dyDescent="0.35">
      <c r="A380">
        <f t="shared" si="15"/>
        <v>350</v>
      </c>
      <c r="B380">
        <v>18.575746287886982</v>
      </c>
      <c r="C380">
        <v>3.6346446269274439</v>
      </c>
      <c r="M380">
        <f t="array" ref="M380">IFERROR(SUM($K$11:$K$51*C360:C400)+$D$2,"")</f>
        <v>17.040180162819816</v>
      </c>
      <c r="N380">
        <f t="shared" si="16"/>
        <v>2.357963324453793</v>
      </c>
    </row>
    <row r="381" spans="1:14" x14ac:dyDescent="0.35">
      <c r="A381">
        <f t="shared" si="15"/>
        <v>351</v>
      </c>
      <c r="B381">
        <v>20.573364394198197</v>
      </c>
      <c r="C381">
        <v>3.8279394227736381</v>
      </c>
      <c r="M381">
        <f t="array" ref="M381">IFERROR(SUM($K$11:$K$51*C361:C401)+$D$2,"")</f>
        <v>17.640883572930431</v>
      </c>
      <c r="N381">
        <f t="shared" si="16"/>
        <v>8.599443767103276</v>
      </c>
    </row>
    <row r="382" spans="1:14" x14ac:dyDescent="0.35">
      <c r="A382">
        <f t="shared" si="15"/>
        <v>352</v>
      </c>
      <c r="B382">
        <v>19.293198314086652</v>
      </c>
      <c r="C382">
        <v>3.4079251798172439</v>
      </c>
      <c r="M382">
        <f t="array" ref="M382">IFERROR(SUM($K$11:$K$51*C362:C402)+$D$2,"")</f>
        <v>18.141275479841852</v>
      </c>
      <c r="N382">
        <f t="shared" si="16"/>
        <v>1.3269262160545736</v>
      </c>
    </row>
    <row r="383" spans="1:14" x14ac:dyDescent="0.35">
      <c r="A383">
        <f t="shared" si="15"/>
        <v>353</v>
      </c>
      <c r="B383">
        <v>20.60215152594888</v>
      </c>
      <c r="C383">
        <v>4.0376573376067197</v>
      </c>
      <c r="M383">
        <f t="array" ref="M383">IFERROR(SUM($K$11:$K$51*C363:C403)+$D$2,"")</f>
        <v>18.67378020213048</v>
      </c>
      <c r="N383">
        <f t="shared" si="16"/>
        <v>3.7186159625251283</v>
      </c>
    </row>
    <row r="384" spans="1:14" x14ac:dyDescent="0.35">
      <c r="A384">
        <f t="shared" si="15"/>
        <v>354</v>
      </c>
      <c r="B384">
        <v>20.284751349550209</v>
      </c>
      <c r="C384">
        <v>3.7759256327717252</v>
      </c>
      <c r="M384">
        <f t="array" ref="M384">IFERROR(SUM($K$11:$K$51*C364:C404)+$D$2,"")</f>
        <v>19.140438956573337</v>
      </c>
      <c r="N384">
        <f t="shared" si="16"/>
        <v>1.3094508527204545</v>
      </c>
    </row>
    <row r="385" spans="1:14" x14ac:dyDescent="0.35">
      <c r="A385">
        <f t="shared" si="15"/>
        <v>355</v>
      </c>
      <c r="B385">
        <v>18.68638939969248</v>
      </c>
      <c r="C385">
        <v>3.4355259740989994</v>
      </c>
      <c r="M385">
        <f t="array" ref="M385">IFERROR(SUM($K$11:$K$51*C365:C405)+$D$2,"")</f>
        <v>19.451580120112247</v>
      </c>
      <c r="N385">
        <f t="shared" si="16"/>
        <v>0.58551683861652204</v>
      </c>
    </row>
    <row r="386" spans="1:14" x14ac:dyDescent="0.35">
      <c r="A386">
        <f t="shared" si="15"/>
        <v>356</v>
      </c>
      <c r="B386">
        <v>21.056413584107354</v>
      </c>
      <c r="C386">
        <v>3.4081241615930358</v>
      </c>
      <c r="M386">
        <f t="array" ref="M386">IFERROR(SUM($K$11:$K$51*C366:C406)+$D$2,"")</f>
        <v>19.611374512344131</v>
      </c>
      <c r="N386">
        <f t="shared" si="16"/>
        <v>2.0881379189223157</v>
      </c>
    </row>
    <row r="387" spans="1:14" x14ac:dyDescent="0.35">
      <c r="A387">
        <f t="shared" si="15"/>
        <v>357</v>
      </c>
      <c r="B387">
        <v>18.977204320346583</v>
      </c>
      <c r="C387">
        <v>2.7686654317923955</v>
      </c>
      <c r="M387">
        <f t="array" ref="M387">IFERROR(SUM($K$11:$K$51*C367:C407)+$D$2,"")</f>
        <v>19.48021344207984</v>
      </c>
      <c r="N387">
        <f t="shared" si="16"/>
        <v>0.25301817654686243</v>
      </c>
    </row>
    <row r="388" spans="1:14" x14ac:dyDescent="0.35">
      <c r="A388">
        <f t="shared" si="15"/>
        <v>358</v>
      </c>
      <c r="B388">
        <v>19.062149925695504</v>
      </c>
      <c r="C388">
        <v>2.9450517426270331</v>
      </c>
      <c r="M388">
        <f t="array" ref="M388">IFERROR(SUM($K$11:$K$51*C368:C408)+$D$2,"")</f>
        <v>19.162398717823429</v>
      </c>
      <c r="N388">
        <f t="shared" si="16"/>
        <v>1.0049820323107857E-2</v>
      </c>
    </row>
    <row r="389" spans="1:14" x14ac:dyDescent="0.35">
      <c r="A389">
        <f t="shared" si="15"/>
        <v>359</v>
      </c>
      <c r="B389">
        <v>17.485432243876275</v>
      </c>
      <c r="C389">
        <v>3.0217452553160191</v>
      </c>
      <c r="M389">
        <f t="array" ref="M389">IFERROR(SUM($K$11:$K$51*C369:C409)+$D$2,"")</f>
        <v>18.748488707197858</v>
      </c>
      <c r="N389">
        <f t="shared" si="16"/>
        <v>1.5953116295384244</v>
      </c>
    </row>
    <row r="390" spans="1:14" x14ac:dyDescent="0.35">
      <c r="A390">
        <f t="shared" si="15"/>
        <v>360</v>
      </c>
      <c r="B390">
        <v>17.3547594049137</v>
      </c>
      <c r="C390">
        <v>2.6191116410732516</v>
      </c>
      <c r="M390">
        <f t="array" ref="M390">IFERROR(SUM($K$11:$K$51*C370:C410)+$D$2,"")</f>
        <v>18.190255196099233</v>
      </c>
      <c r="N390">
        <f t="shared" si="16"/>
        <v>0.69805321708873969</v>
      </c>
    </row>
    <row r="391" spans="1:14" x14ac:dyDescent="0.35">
      <c r="A391">
        <f t="shared" si="15"/>
        <v>361</v>
      </c>
      <c r="B391">
        <v>15.03698313453587</v>
      </c>
      <c r="C391">
        <v>2.9700716087633543</v>
      </c>
      <c r="M391">
        <f t="array" ref="M391">IFERROR(SUM($K$11:$K$51*C371:C411)+$D$2,"")</f>
        <v>17.650995298100106</v>
      </c>
      <c r="N391">
        <f t="shared" si="16"/>
        <v>6.8330595912617813</v>
      </c>
    </row>
    <row r="392" spans="1:14" x14ac:dyDescent="0.35">
      <c r="A392">
        <f t="shared" si="15"/>
        <v>362</v>
      </c>
      <c r="B392">
        <v>15.756565978208624</v>
      </c>
      <c r="C392">
        <v>2.5693059362745592</v>
      </c>
      <c r="M392">
        <f t="array" ref="M392">IFERROR(SUM($K$11:$K$51*C372:C412)+$D$2,"")</f>
        <v>17.08251209135971</v>
      </c>
      <c r="N392">
        <f t="shared" si="16"/>
        <v>1.7581330949804748</v>
      </c>
    </row>
    <row r="393" spans="1:14" x14ac:dyDescent="0.35">
      <c r="A393">
        <f t="shared" si="15"/>
        <v>363</v>
      </c>
      <c r="B393">
        <v>15.527099896175098</v>
      </c>
      <c r="C393">
        <v>2.8169047599250434</v>
      </c>
      <c r="M393">
        <f t="array" ref="M393">IFERROR(SUM($K$11:$K$51*C373:C413)+$D$2,"")</f>
        <v>16.568408379991258</v>
      </c>
      <c r="N393">
        <f t="shared" si="16"/>
        <v>1.0843233584675089</v>
      </c>
    </row>
    <row r="394" spans="1:14" x14ac:dyDescent="0.35">
      <c r="A394">
        <f t="shared" si="15"/>
        <v>364</v>
      </c>
      <c r="B394">
        <v>15.371027296234772</v>
      </c>
      <c r="C394">
        <v>2.5582752589614763</v>
      </c>
      <c r="M394">
        <f t="array" ref="M394">IFERROR(SUM($K$11:$K$51*C374:C414)+$D$2,"")</f>
        <v>16.086320819638697</v>
      </c>
      <c r="N394">
        <f t="shared" si="16"/>
        <v>0.51164482462360206</v>
      </c>
    </row>
    <row r="395" spans="1:14" x14ac:dyDescent="0.35">
      <c r="A395">
        <f t="shared" si="15"/>
        <v>365</v>
      </c>
      <c r="B395">
        <v>15.721685940860867</v>
      </c>
      <c r="C395">
        <v>2.1856155533971333</v>
      </c>
      <c r="M395">
        <f t="array" ref="M395">IFERROR(SUM($K$11:$K$51*C375:C415)+$D$2,"")</f>
        <v>15.581351780091101</v>
      </c>
      <c r="N395">
        <f t="shared" si="16"/>
        <v>1.9693676678954691E-2</v>
      </c>
    </row>
    <row r="396" spans="1:14" x14ac:dyDescent="0.35">
      <c r="A396">
        <f t="shared" si="15"/>
        <v>366</v>
      </c>
      <c r="B396">
        <v>14.489569309550847</v>
      </c>
      <c r="C396">
        <v>2.1086134524632465</v>
      </c>
      <c r="M396">
        <f t="array" ref="M396">IFERROR(SUM($K$11:$K$51*C376:C416)+$D$2,"")</f>
        <v>15.053792758277767</v>
      </c>
      <c r="N396">
        <f t="shared" si="16"/>
        <v>0.31834810009330006</v>
      </c>
    </row>
    <row r="397" spans="1:14" x14ac:dyDescent="0.35">
      <c r="A397">
        <f t="shared" si="15"/>
        <v>367</v>
      </c>
      <c r="B397">
        <v>10.18551633376982</v>
      </c>
      <c r="C397">
        <v>1.3504478901672026</v>
      </c>
      <c r="M397">
        <f t="array" ref="M397">IFERROR(SUM($K$11:$K$51*C377:C417)+$D$2,"")</f>
        <v>14.302123599058989</v>
      </c>
      <c r="N397">
        <f t="shared" si="16"/>
        <v>16.946455376631565</v>
      </c>
    </row>
    <row r="398" spans="1:14" x14ac:dyDescent="0.35">
      <c r="A398">
        <f t="shared" si="15"/>
        <v>368</v>
      </c>
      <c r="B398">
        <v>12.797489472141374</v>
      </c>
      <c r="C398">
        <v>2.2341545255309181</v>
      </c>
      <c r="M398">
        <f t="array" ref="M398">IFERROR(SUM($K$11:$K$51*C378:C418)+$D$2,"")</f>
        <v>13.621386289917062</v>
      </c>
      <c r="N398">
        <f t="shared" si="16"/>
        <v>0.67880596634090595</v>
      </c>
    </row>
    <row r="399" spans="1:14" x14ac:dyDescent="0.35">
      <c r="A399">
        <f t="shared" si="15"/>
        <v>369</v>
      </c>
      <c r="B399">
        <v>13.142372166618379</v>
      </c>
      <c r="C399">
        <v>2.6918603297010835</v>
      </c>
      <c r="M399">
        <f t="array" ref="M399">IFERROR(SUM($K$11:$K$51*C379:C419)+$D$2,"")</f>
        <v>13.156178311424192</v>
      </c>
      <c r="N399">
        <f t="shared" si="16"/>
        <v>1.9060963439906174E-4</v>
      </c>
    </row>
    <row r="400" spans="1:14" x14ac:dyDescent="0.35">
      <c r="A400">
        <f t="shared" si="15"/>
        <v>370</v>
      </c>
      <c r="B400">
        <v>13.395989075945405</v>
      </c>
      <c r="C400">
        <v>3.0084036745261953</v>
      </c>
      <c r="M400">
        <f t="array" ref="M400">IFERROR(SUM($K$11:$K$51*C380:C420)+$D$2,"")</f>
        <v>13.01162785791111</v>
      </c>
      <c r="N400">
        <f t="shared" si="16"/>
        <v>0.14773354592880669</v>
      </c>
    </row>
    <row r="401" spans="1:14" x14ac:dyDescent="0.35">
      <c r="A401">
        <f t="shared" si="15"/>
        <v>371</v>
      </c>
      <c r="B401">
        <v>12.83000141631608</v>
      </c>
      <c r="C401">
        <v>3.1045484255165228</v>
      </c>
      <c r="M401">
        <f t="array" ref="M401">IFERROR(SUM($K$11:$K$51*C381:C421)+$D$2,"")</f>
        <v>13.147617002883699</v>
      </c>
      <c r="N401">
        <f t="shared" si="16"/>
        <v>0.1008796608306929</v>
      </c>
    </row>
    <row r="402" spans="1:14" x14ac:dyDescent="0.35">
      <c r="A402">
        <f t="shared" si="15"/>
        <v>372</v>
      </c>
      <c r="B402">
        <v>14.144120301645419</v>
      </c>
      <c r="C402">
        <v>3.3516571025936832</v>
      </c>
      <c r="M402">
        <f t="array" ref="M402">IFERROR(SUM($K$11:$K$51*C382:C422)+$D$2,"")</f>
        <v>13.555522554959563</v>
      </c>
      <c r="N402">
        <f t="shared" si="16"/>
        <v>0.34644730740366747</v>
      </c>
    </row>
    <row r="403" spans="1:14" x14ac:dyDescent="0.35">
      <c r="A403">
        <f t="shared" si="15"/>
        <v>373</v>
      </c>
      <c r="B403">
        <v>16.393079568303133</v>
      </c>
      <c r="C403">
        <v>3.3415417181562956</v>
      </c>
      <c r="M403">
        <f t="array" ref="M403">IFERROR(SUM($K$11:$K$51*C383:C423)+$D$2,"")</f>
        <v>14.167168568794752</v>
      </c>
      <c r="N403">
        <f t="shared" si="16"/>
        <v>4.954679777732399</v>
      </c>
    </row>
    <row r="404" spans="1:14" x14ac:dyDescent="0.35">
      <c r="A404">
        <f t="shared" si="15"/>
        <v>374</v>
      </c>
      <c r="B404">
        <v>16.33681628093942</v>
      </c>
      <c r="C404">
        <v>2.9616918458762629</v>
      </c>
      <c r="M404">
        <f t="array" ref="M404">IFERROR(SUM($K$11:$K$51*C384:C424)+$D$2,"")</f>
        <v>14.757297170561728</v>
      </c>
      <c r="N404">
        <f t="shared" si="16"/>
        <v>2.4948806200483364</v>
      </c>
    </row>
    <row r="405" spans="1:14" x14ac:dyDescent="0.35">
      <c r="A405">
        <f t="shared" si="15"/>
        <v>375</v>
      </c>
      <c r="B405">
        <v>14.398961433772829</v>
      </c>
      <c r="C405">
        <v>2.5597185738220993</v>
      </c>
      <c r="M405">
        <f t="array" ref="M405">IFERROR(SUM($K$11:$K$51*C385:C425)+$D$2,"")</f>
        <v>15.190983558076349</v>
      </c>
      <c r="N405">
        <f t="shared" si="16"/>
        <v>0.62729904538626002</v>
      </c>
    </row>
    <row r="406" spans="1:14" x14ac:dyDescent="0.35">
      <c r="A406">
        <f t="shared" si="15"/>
        <v>376</v>
      </c>
      <c r="B406">
        <v>15.876423937915717</v>
      </c>
      <c r="C406">
        <v>2.7419519218310038</v>
      </c>
      <c r="M406">
        <f t="array" ref="M406">IFERROR(SUM($K$11:$K$51*C386:C426)+$D$2,"")</f>
        <v>15.49037259550685</v>
      </c>
      <c r="N406">
        <f t="shared" si="16"/>
        <v>0.14903563897568875</v>
      </c>
    </row>
    <row r="407" spans="1:14" x14ac:dyDescent="0.35">
      <c r="A407">
        <f t="shared" si="15"/>
        <v>377</v>
      </c>
      <c r="B407">
        <v>15.391839293319217</v>
      </c>
      <c r="C407">
        <v>2.6985885662919662</v>
      </c>
      <c r="M407">
        <f t="array" ref="M407">IFERROR(SUM($K$11:$K$51*C387:C427)+$D$2,"")</f>
        <v>15.634017324742139</v>
      </c>
      <c r="N407">
        <f t="shared" si="16"/>
        <v>5.8650198903881817E-2</v>
      </c>
    </row>
    <row r="408" spans="1:14" x14ac:dyDescent="0.35">
      <c r="A408">
        <f t="shared" si="15"/>
        <v>378</v>
      </c>
      <c r="B408">
        <v>15.413731214343498</v>
      </c>
      <c r="C408">
        <v>2.5876354185113266</v>
      </c>
      <c r="M408">
        <f t="array" ref="M408">IFERROR(SUM($K$11:$K$51*C388:C428)+$D$2,"")</f>
        <v>15.640840300614359</v>
      </c>
      <c r="N408">
        <f t="shared" si="16"/>
        <v>5.1578537066785439E-2</v>
      </c>
    </row>
    <row r="409" spans="1:14" x14ac:dyDescent="0.35">
      <c r="A409">
        <f t="shared" si="15"/>
        <v>379</v>
      </c>
      <c r="B409">
        <v>16.651305931457394</v>
      </c>
      <c r="C409">
        <v>2.0173340173634338</v>
      </c>
      <c r="M409">
        <f t="array" ref="M409">IFERROR(SUM($K$11:$K$51*C389:C429)+$D$2,"")</f>
        <v>15.381274210336944</v>
      </c>
      <c r="N409">
        <f t="shared" si="16"/>
        <v>1.6129805726521722</v>
      </c>
    </row>
    <row r="410" spans="1:14" x14ac:dyDescent="0.35">
      <c r="A410">
        <f t="shared" si="15"/>
        <v>380</v>
      </c>
      <c r="B410">
        <v>14.240358464836937</v>
      </c>
      <c r="C410">
        <v>2.7649594939967646</v>
      </c>
      <c r="M410">
        <f t="array" ref="M410">IFERROR(SUM($K$11:$K$51*C390:C430)+$D$2,"")</f>
        <v>15.103122851325612</v>
      </c>
      <c r="N410">
        <f t="shared" si="16"/>
        <v>0.74436238659317855</v>
      </c>
    </row>
    <row r="411" spans="1:14" x14ac:dyDescent="0.35">
      <c r="A411">
        <f t="shared" si="15"/>
        <v>381</v>
      </c>
      <c r="B411">
        <v>14.098880404159152</v>
      </c>
      <c r="C411">
        <v>2.595595610062587</v>
      </c>
      <c r="M411">
        <f t="array" ref="M411">IFERROR(SUM($K$11:$K$51*C391:C431)+$D$2,"")</f>
        <v>14.830929724491499</v>
      </c>
      <c r="N411">
        <f t="shared" si="16"/>
        <v>0.53589620739905153</v>
      </c>
    </row>
    <row r="412" spans="1:14" x14ac:dyDescent="0.35">
      <c r="A412">
        <f t="shared" si="15"/>
        <v>382</v>
      </c>
      <c r="B412">
        <v>13.755729187036769</v>
      </c>
      <c r="C412">
        <v>1.8379234608796022</v>
      </c>
      <c r="M412">
        <f t="array" ref="M412">IFERROR(SUM($K$11:$K$51*C392:C432)+$D$2,"")</f>
        <v>14.385641378460804</v>
      </c>
      <c r="N412">
        <f t="shared" si="16"/>
        <v>0.39678936890462996</v>
      </c>
    </row>
    <row r="413" spans="1:14" x14ac:dyDescent="0.35">
      <c r="A413">
        <f t="shared" si="15"/>
        <v>383</v>
      </c>
      <c r="B413">
        <v>13.354640524093238</v>
      </c>
      <c r="C413">
        <v>1.7557035395959719</v>
      </c>
      <c r="M413">
        <f t="array" ref="M413">IFERROR(SUM($K$11:$K$51*C393:C433)+$D$2,"")</f>
        <v>13.822507424369403</v>
      </c>
      <c r="N413">
        <f t="shared" si="16"/>
        <v>0.2188994363740274</v>
      </c>
    </row>
    <row r="414" spans="1:14" x14ac:dyDescent="0.35">
      <c r="A414">
        <f t="shared" si="15"/>
        <v>384</v>
      </c>
      <c r="B414">
        <v>12.941282675198661</v>
      </c>
      <c r="C414">
        <v>1.6972630014558006</v>
      </c>
      <c r="M414">
        <f t="array" ref="M414">IFERROR(SUM($K$11:$K$51*C394:C434)+$D$2,"")</f>
        <v>13.159142023744121</v>
      </c>
      <c r="N414">
        <f t="shared" si="16"/>
        <v>4.746269574865216E-2</v>
      </c>
    </row>
    <row r="415" spans="1:14" x14ac:dyDescent="0.35">
      <c r="A415">
        <f t="shared" si="15"/>
        <v>385</v>
      </c>
      <c r="B415">
        <v>10.065380815059294</v>
      </c>
      <c r="C415">
        <v>2.4304038829345158</v>
      </c>
      <c r="M415">
        <f t="array" ref="M415">IFERROR(SUM($K$11:$K$51*C395:C435)+$D$2,"")</f>
        <v>12.649104985906042</v>
      </c>
      <c r="N415">
        <f t="shared" si="16"/>
        <v>6.6756305910177174</v>
      </c>
    </row>
    <row r="416" spans="1:14" x14ac:dyDescent="0.35">
      <c r="A416">
        <f t="shared" si="15"/>
        <v>386</v>
      </c>
      <c r="B416">
        <v>11.681620249164883</v>
      </c>
      <c r="C416">
        <v>2.8719504478258684</v>
      </c>
      <c r="M416">
        <f t="array" ref="M416">IFERROR(SUM($K$11:$K$51*C396:C436)+$D$2,"")</f>
        <v>12.430399134156888</v>
      </c>
      <c r="N416">
        <f t="shared" si="16"/>
        <v>0.56066981860986986</v>
      </c>
    </row>
    <row r="417" spans="1:14" x14ac:dyDescent="0.35">
      <c r="A417">
        <f t="shared" ref="A417:A480" si="17">1+A416</f>
        <v>387</v>
      </c>
      <c r="B417">
        <v>11.80115752611627</v>
      </c>
      <c r="C417">
        <v>2.9440068807062598</v>
      </c>
      <c r="M417">
        <f t="array" ref="M417">IFERROR(SUM($K$11:$K$51*C397:C437)+$D$2,"")</f>
        <v>12.491727139828283</v>
      </c>
      <c r="N417">
        <f t="shared" si="16"/>
        <v>0.4768863913823585</v>
      </c>
    </row>
    <row r="418" spans="1:14" x14ac:dyDescent="0.35">
      <c r="A418">
        <f t="shared" si="17"/>
        <v>388</v>
      </c>
      <c r="B418">
        <v>15.026183522231733</v>
      </c>
      <c r="C418">
        <v>2.1908334902197533</v>
      </c>
      <c r="M418">
        <f t="array" ref="M418">IFERROR(SUM($K$11:$K$51*C398:C438)+$D$2,"")</f>
        <v>12.62741072573299</v>
      </c>
      <c r="N418">
        <f t="shared" si="16"/>
        <v>5.7541109292224029</v>
      </c>
    </row>
    <row r="419" spans="1:14" x14ac:dyDescent="0.35">
      <c r="A419">
        <f t="shared" si="17"/>
        <v>389</v>
      </c>
      <c r="B419">
        <v>12.937727432660111</v>
      </c>
      <c r="C419">
        <v>2.7903623207933226</v>
      </c>
      <c r="M419">
        <f t="array" ref="M419">IFERROR(SUM($K$11:$K$51*C399:C439)+$D$2,"")</f>
        <v>12.881150550675292</v>
      </c>
      <c r="N419">
        <f t="shared" si="16"/>
        <v>3.2009435751241522E-3</v>
      </c>
    </row>
    <row r="420" spans="1:14" x14ac:dyDescent="0.35">
      <c r="A420">
        <f t="shared" si="17"/>
        <v>390</v>
      </c>
      <c r="B420">
        <v>14.435814891013438</v>
      </c>
      <c r="C420">
        <v>2.7058307154818877</v>
      </c>
      <c r="M420">
        <f t="array" ref="M420">IFERROR(SUM($K$11:$K$51*C400:C440)+$D$2,"")</f>
        <v>13.193079568823002</v>
      </c>
      <c r="N420">
        <f t="shared" si="16"/>
        <v>1.5443910810197663</v>
      </c>
    </row>
    <row r="421" spans="1:14" x14ac:dyDescent="0.35">
      <c r="A421">
        <f t="shared" si="17"/>
        <v>391</v>
      </c>
      <c r="B421">
        <v>13.051874918717324</v>
      </c>
      <c r="C421">
        <v>3.3545863084760446</v>
      </c>
      <c r="M421">
        <f t="array" ref="M421">IFERROR(SUM($K$11:$K$51*C401:C441)+$D$2,"")</f>
        <v>13.676469985692643</v>
      </c>
      <c r="N421">
        <f t="shared" si="16"/>
        <v>0.39011899768990305</v>
      </c>
    </row>
    <row r="422" spans="1:14" x14ac:dyDescent="0.35">
      <c r="A422">
        <f t="shared" si="17"/>
        <v>392</v>
      </c>
      <c r="B422">
        <v>15.16950508452077</v>
      </c>
      <c r="C422">
        <v>2.2573190071538853</v>
      </c>
      <c r="M422">
        <f t="array" ref="M422">IFERROR(SUM($K$11:$K$51*C402:C442)+$D$2,"")</f>
        <v>14.010667780661571</v>
      </c>
      <c r="N422">
        <f t="shared" si="16"/>
        <v>1.3429038968156581</v>
      </c>
    </row>
    <row r="423" spans="1:14" x14ac:dyDescent="0.35">
      <c r="A423">
        <f t="shared" si="17"/>
        <v>393</v>
      </c>
      <c r="B423">
        <v>12.677174796039726</v>
      </c>
      <c r="C423">
        <v>2.2015546438067735</v>
      </c>
      <c r="M423">
        <f t="array" ref="M423">IFERROR(SUM($K$11:$K$51*C403:C443)+$D$2,"")</f>
        <v>14.151915908120944</v>
      </c>
      <c r="N423">
        <f t="shared" si="16"/>
        <v>2.1748613476625502</v>
      </c>
    </row>
    <row r="424" spans="1:14" x14ac:dyDescent="0.35">
      <c r="A424">
        <f t="shared" si="17"/>
        <v>394</v>
      </c>
      <c r="B424">
        <v>14.619960154612636</v>
      </c>
      <c r="C424">
        <v>3.0538700752928558</v>
      </c>
      <c r="M424">
        <f t="array" ref="M424">IFERROR(SUM($K$11:$K$51*C404:C444)+$D$2,"")</f>
        <v>14.324874391758268</v>
      </c>
      <c r="N424">
        <f t="shared" si="16"/>
        <v>8.7075607439344532E-2</v>
      </c>
    </row>
    <row r="425" spans="1:14" x14ac:dyDescent="0.35">
      <c r="A425">
        <f t="shared" si="17"/>
        <v>395</v>
      </c>
      <c r="B425">
        <v>14.45633580475031</v>
      </c>
      <c r="C425">
        <v>2.6336348927306972</v>
      </c>
      <c r="M425">
        <f t="array" ref="M425">IFERROR(SUM($K$11:$K$51*C405:C445)+$D$2,"")</f>
        <v>14.441552330709797</v>
      </c>
      <c r="N425">
        <f t="shared" si="16"/>
        <v>2.1855110470652342E-4</v>
      </c>
    </row>
    <row r="426" spans="1:14" x14ac:dyDescent="0.35">
      <c r="A426">
        <f t="shared" si="17"/>
        <v>396</v>
      </c>
      <c r="B426">
        <v>13.255339031352131</v>
      </c>
      <c r="C426">
        <v>2.0169974509185256</v>
      </c>
      <c r="M426">
        <f t="array" ref="M426">IFERROR(SUM($K$11:$K$51*C406:C446)+$D$2,"")</f>
        <v>14.365434159230448</v>
      </c>
      <c r="N426">
        <f t="shared" si="16"/>
        <v>1.2323111929391772</v>
      </c>
    </row>
    <row r="427" spans="1:14" x14ac:dyDescent="0.35">
      <c r="A427">
        <f t="shared" si="17"/>
        <v>397</v>
      </c>
      <c r="B427">
        <v>15.322588430088823</v>
      </c>
      <c r="C427">
        <v>2.3597020496947803</v>
      </c>
      <c r="M427">
        <f t="array" ref="M427">IFERROR(SUM($K$11:$K$51*C407:C447)+$D$2,"")</f>
        <v>14.194030940786273</v>
      </c>
      <c r="N427">
        <f t="shared" si="16"/>
        <v>1.2736420066608738</v>
      </c>
    </row>
    <row r="428" spans="1:14" x14ac:dyDescent="0.35">
      <c r="A428">
        <f t="shared" si="17"/>
        <v>398</v>
      </c>
      <c r="B428">
        <v>14.017640329490945</v>
      </c>
      <c r="C428">
        <v>2.3035244768750518</v>
      </c>
      <c r="M428">
        <f t="array" ref="M428">IFERROR(SUM($K$11:$K$51*C408:C448)+$D$2,"")</f>
        <v>13.957281116590472</v>
      </c>
      <c r="N428">
        <f t="shared" si="16"/>
        <v>3.6432345819645555E-3</v>
      </c>
    </row>
    <row r="429" spans="1:14" x14ac:dyDescent="0.35">
      <c r="A429">
        <f t="shared" si="17"/>
        <v>399</v>
      </c>
      <c r="B429">
        <v>14.623952597702877</v>
      </c>
      <c r="C429">
        <v>2.431250573368275</v>
      </c>
      <c r="M429">
        <f t="array" ref="M429">IFERROR(SUM($K$11:$K$51*C409:C449)+$D$2,"")</f>
        <v>13.722673715429103</v>
      </c>
      <c r="N429">
        <f t="shared" si="16"/>
        <v>0.81230362363266273</v>
      </c>
    </row>
    <row r="430" spans="1:14" x14ac:dyDescent="0.35">
      <c r="A430">
        <f t="shared" si="17"/>
        <v>400</v>
      </c>
      <c r="B430">
        <v>14.626795898873711</v>
      </c>
      <c r="C430">
        <v>2.5332078551536403</v>
      </c>
      <c r="M430">
        <f t="array" ref="M430">IFERROR(SUM($K$11:$K$51*C410:C450)+$D$2,"")</f>
        <v>13.559543817200908</v>
      </c>
      <c r="N430">
        <f t="shared" si="16"/>
        <v>1.1390270058349323</v>
      </c>
    </row>
    <row r="431" spans="1:14" x14ac:dyDescent="0.35">
      <c r="A431">
        <f t="shared" si="17"/>
        <v>401</v>
      </c>
      <c r="B431">
        <v>14.008699223093718</v>
      </c>
      <c r="C431">
        <v>3.448976790773759</v>
      </c>
      <c r="M431">
        <f t="array" ref="M431">IFERROR(SUM($K$11:$K$51*C411:C451)+$D$2,"")</f>
        <v>13.651823999500962</v>
      </c>
      <c r="N431">
        <f t="shared" si="16"/>
        <v>0.12735992521437922</v>
      </c>
    </row>
    <row r="432" spans="1:14" x14ac:dyDescent="0.35">
      <c r="A432">
        <f t="shared" si="17"/>
        <v>402</v>
      </c>
      <c r="B432">
        <v>12.171753625064765</v>
      </c>
      <c r="C432">
        <v>2.2643580237332057</v>
      </c>
      <c r="M432">
        <f t="array" ref="M432">IFERROR(SUM($K$11:$K$51*C412:C452)+$D$2,"")</f>
        <v>13.708777420133531</v>
      </c>
      <c r="N432">
        <f t="shared" si="16"/>
        <v>2.362442146607592</v>
      </c>
    </row>
    <row r="433" spans="1:14" x14ac:dyDescent="0.35">
      <c r="A433">
        <f t="shared" si="17"/>
        <v>403</v>
      </c>
      <c r="B433">
        <v>13.783824449004067</v>
      </c>
      <c r="C433">
        <v>1.8879894791260949</v>
      </c>
      <c r="M433">
        <f t="array" ref="M433">IFERROR(SUM($K$11:$K$51*C413:C453)+$D$2,"")</f>
        <v>13.646434274240967</v>
      </c>
      <c r="N433">
        <f t="shared" si="16"/>
        <v>1.8876060121435129E-2</v>
      </c>
    </row>
    <row r="434" spans="1:14" x14ac:dyDescent="0.35">
      <c r="A434">
        <f t="shared" si="17"/>
        <v>404</v>
      </c>
      <c r="B434">
        <v>15.515726208496973</v>
      </c>
      <c r="C434">
        <v>2.1336656803628378</v>
      </c>
      <c r="M434">
        <f t="array" ref="M434">IFERROR(SUM($K$11:$K$51*C414:C454)+$D$2,"")</f>
        <v>13.512522392743499</v>
      </c>
      <c r="N434">
        <f t="shared" si="16"/>
        <v>4.012825527449281</v>
      </c>
    </row>
    <row r="435" spans="1:14" x14ac:dyDescent="0.35">
      <c r="A435">
        <f t="shared" si="17"/>
        <v>405</v>
      </c>
      <c r="B435">
        <v>11.072742509720465</v>
      </c>
      <c r="C435">
        <v>1.8427553144942195</v>
      </c>
      <c r="M435">
        <f t="array" ref="M435">IFERROR(SUM($K$11:$K$51*C415:C455)+$D$2,"")</f>
        <v>13.254813669431394</v>
      </c>
      <c r="N435">
        <f t="shared" si="16"/>
        <v>4.7614345460422003</v>
      </c>
    </row>
    <row r="436" spans="1:14" x14ac:dyDescent="0.35">
      <c r="A436">
        <f t="shared" si="17"/>
        <v>406</v>
      </c>
      <c r="B436">
        <v>10.897123660542061</v>
      </c>
      <c r="C436">
        <v>2.0543362460274248</v>
      </c>
      <c r="M436">
        <f t="array" ref="M436">IFERROR(SUM($K$11:$K$51*C416:C456)+$D$2,"")</f>
        <v>12.928264375445004</v>
      </c>
      <c r="N436">
        <f t="shared" ref="N436:N499" si="18">(M436-B436)^2</f>
        <v>4.1255326037364375</v>
      </c>
    </row>
    <row r="437" spans="1:14" x14ac:dyDescent="0.35">
      <c r="A437">
        <f t="shared" si="17"/>
        <v>407</v>
      </c>
      <c r="B437">
        <v>11.234377129396917</v>
      </c>
      <c r="C437">
        <v>2.2083217798374655</v>
      </c>
      <c r="M437">
        <f t="array" ref="M437">IFERROR(SUM($K$11:$K$51*C417:C457)+$D$2,"")</f>
        <v>12.611752654530946</v>
      </c>
      <c r="N437">
        <f t="shared" si="18"/>
        <v>1.8971633372382433</v>
      </c>
    </row>
    <row r="438" spans="1:14" x14ac:dyDescent="0.35">
      <c r="A438">
        <f t="shared" si="17"/>
        <v>408</v>
      </c>
      <c r="B438">
        <v>12.203296367058719</v>
      </c>
      <c r="C438">
        <v>2.4054333763724647</v>
      </c>
      <c r="M438">
        <f t="array" ref="M438">IFERROR(SUM($K$11:$K$51*C418:C458)+$D$2,"")</f>
        <v>12.388230260130761</v>
      </c>
      <c r="N438">
        <f t="shared" si="18"/>
        <v>3.4200544806781502E-2</v>
      </c>
    </row>
    <row r="439" spans="1:14" x14ac:dyDescent="0.35">
      <c r="A439">
        <f t="shared" si="17"/>
        <v>409</v>
      </c>
      <c r="B439">
        <v>8.9264961697140564</v>
      </c>
      <c r="C439">
        <v>1.5256421878458637</v>
      </c>
      <c r="M439">
        <f t="array" ref="M439">IFERROR(SUM($K$11:$K$51*C419:C459)+$D$2,"")</f>
        <v>12.082442272135539</v>
      </c>
      <c r="N439">
        <f t="shared" si="18"/>
        <v>9.9599958013893488</v>
      </c>
    </row>
    <row r="440" spans="1:14" x14ac:dyDescent="0.35">
      <c r="A440">
        <f t="shared" si="17"/>
        <v>410</v>
      </c>
      <c r="B440">
        <v>11.890297511848686</v>
      </c>
      <c r="C440">
        <v>2.2697922097502041</v>
      </c>
      <c r="M440">
        <f t="array" ref="M440">IFERROR(SUM($K$11:$K$51*C420:C460)+$D$2,"")</f>
        <v>11.849751997414007</v>
      </c>
      <c r="N440">
        <f t="shared" si="18"/>
        <v>1.6439387407728098E-3</v>
      </c>
    </row>
    <row r="441" spans="1:14" x14ac:dyDescent="0.35">
      <c r="A441">
        <f t="shared" si="17"/>
        <v>411</v>
      </c>
      <c r="B441">
        <v>10.878564971060324</v>
      </c>
      <c r="C441">
        <v>2.7157281938186708</v>
      </c>
      <c r="M441">
        <f t="array" ref="M441">IFERROR(SUM($K$11:$K$51*C421:C461)+$D$2,"")</f>
        <v>11.826928458408185</v>
      </c>
      <c r="N441">
        <f t="shared" si="18"/>
        <v>0.89939330413459528</v>
      </c>
    </row>
    <row r="442" spans="1:14" x14ac:dyDescent="0.35">
      <c r="A442">
        <f t="shared" si="17"/>
        <v>412</v>
      </c>
      <c r="B442">
        <v>11.586144279437093</v>
      </c>
      <c r="C442">
        <v>2.9564737824318668</v>
      </c>
      <c r="M442">
        <f t="array" ref="M442">IFERROR(SUM($K$11:$K$51*C422:C462)+$D$2,"")</f>
        <v>12.015673570434352</v>
      </c>
      <c r="N442">
        <f t="shared" si="18"/>
        <v>0.18449541182460782</v>
      </c>
    </row>
    <row r="443" spans="1:14" x14ac:dyDescent="0.35">
      <c r="A443">
        <f t="shared" si="17"/>
        <v>413</v>
      </c>
      <c r="B443">
        <v>14.04803959833591</v>
      </c>
      <c r="C443">
        <v>2.8008056263288723</v>
      </c>
      <c r="M443">
        <f t="array" ref="M443">IFERROR(SUM($K$11:$K$51*C423:C463)+$D$2,"")</f>
        <v>12.390994669088876</v>
      </c>
      <c r="N443">
        <f t="shared" si="18"/>
        <v>2.7457978975433077</v>
      </c>
    </row>
    <row r="444" spans="1:14" x14ac:dyDescent="0.35">
      <c r="A444">
        <f t="shared" si="17"/>
        <v>414</v>
      </c>
      <c r="B444">
        <v>13.219130700125577</v>
      </c>
      <c r="C444">
        <v>2.1386873743340784</v>
      </c>
      <c r="M444">
        <f t="array" ref="M444">IFERROR(SUM($K$11:$K$51*C424:C464)+$D$2,"")</f>
        <v>12.697478253719396</v>
      </c>
      <c r="N444">
        <f t="shared" si="18"/>
        <v>0.27212127484155346</v>
      </c>
    </row>
    <row r="445" spans="1:14" x14ac:dyDescent="0.35">
      <c r="A445">
        <f t="shared" si="17"/>
        <v>415</v>
      </c>
      <c r="B445">
        <v>13.542543879622079</v>
      </c>
      <c r="C445">
        <v>2.0745999148325605</v>
      </c>
      <c r="M445">
        <f t="array" ref="M445">IFERROR(SUM($K$11:$K$51*C425:C465)+$D$2,"")</f>
        <v>12.848682404723679</v>
      </c>
      <c r="N445">
        <f t="shared" si="18"/>
        <v>0.48144374634818266</v>
      </c>
    </row>
    <row r="446" spans="1:14" x14ac:dyDescent="0.35">
      <c r="A446">
        <f t="shared" si="17"/>
        <v>416</v>
      </c>
      <c r="B446">
        <v>13.710705450440845</v>
      </c>
      <c r="C446">
        <v>2.1650298376117822</v>
      </c>
      <c r="M446">
        <f t="array" ref="M446">IFERROR(SUM($K$11:$K$51*C426:C466)+$D$2,"")</f>
        <v>12.906035533692563</v>
      </c>
      <c r="N446">
        <f t="shared" si="18"/>
        <v>0.64749367491968601</v>
      </c>
    </row>
    <row r="447" spans="1:14" x14ac:dyDescent="0.35">
      <c r="A447">
        <f t="shared" si="17"/>
        <v>417</v>
      </c>
      <c r="B447">
        <v>13.821347591565541</v>
      </c>
      <c r="C447">
        <v>2.4806334029059771</v>
      </c>
      <c r="M447">
        <f t="array" ref="M447">IFERROR(SUM($K$11:$K$51*C427:C467)+$D$2,"")</f>
        <v>12.971161469656069</v>
      </c>
      <c r="N447">
        <f t="shared" si="18"/>
        <v>0.72281644188746719</v>
      </c>
    </row>
    <row r="448" spans="1:14" x14ac:dyDescent="0.35">
      <c r="A448">
        <f t="shared" si="17"/>
        <v>418</v>
      </c>
      <c r="B448">
        <v>11.963612807333456</v>
      </c>
      <c r="C448">
        <v>2.4094829182455904</v>
      </c>
      <c r="M448">
        <f t="array" ref="M448">IFERROR(SUM($K$11:$K$51*C428:C468)+$D$2,"")</f>
        <v>13.001993371526114</v>
      </c>
      <c r="N448">
        <f t="shared" si="18"/>
        <v>1.0782341960930608</v>
      </c>
    </row>
    <row r="449" spans="1:14" x14ac:dyDescent="0.35">
      <c r="A449">
        <f t="shared" si="17"/>
        <v>419</v>
      </c>
      <c r="B449">
        <v>14.251624904422764</v>
      </c>
      <c r="C449">
        <v>2.2747360368036684</v>
      </c>
      <c r="M449">
        <f t="array" ref="M449">IFERROR(SUM($K$11:$K$51*C429:C469)+$D$2,"")</f>
        <v>12.988256156445011</v>
      </c>
      <c r="N449">
        <f t="shared" si="18"/>
        <v>1.5961005933668737</v>
      </c>
    </row>
    <row r="450" spans="1:14" x14ac:dyDescent="0.35">
      <c r="A450">
        <f t="shared" si="17"/>
        <v>420</v>
      </c>
      <c r="B450">
        <v>11.316185886034038</v>
      </c>
      <c r="C450">
        <v>2.3223155026680837</v>
      </c>
      <c r="M450">
        <f t="array" ref="M450">IFERROR(SUM($K$11:$K$51*C430:C470)+$D$2,"")</f>
        <v>12.947127764327488</v>
      </c>
      <c r="N450">
        <f t="shared" si="18"/>
        <v>2.6599714103713681</v>
      </c>
    </row>
    <row r="451" spans="1:14" x14ac:dyDescent="0.35">
      <c r="A451">
        <f t="shared" si="17"/>
        <v>421</v>
      </c>
      <c r="B451">
        <v>13.096684946786421</v>
      </c>
      <c r="C451">
        <v>1.4289113786951488</v>
      </c>
      <c r="M451">
        <f t="array" ref="M451">IFERROR(SUM($K$11:$K$51*C431:C471)+$D$2,"")</f>
        <v>12.673369793718429</v>
      </c>
      <c r="N451">
        <f t="shared" si="18"/>
        <v>0.17919571881697802</v>
      </c>
    </row>
    <row r="452" spans="1:14" x14ac:dyDescent="0.35">
      <c r="A452">
        <f t="shared" si="17"/>
        <v>422</v>
      </c>
      <c r="B452">
        <v>11.441916283161056</v>
      </c>
      <c r="C452">
        <v>1.9061782590500562</v>
      </c>
      <c r="M452">
        <f t="array" ref="M452">IFERROR(SUM($K$11:$K$51*C432:C472)+$D$2,"")</f>
        <v>12.291183157524818</v>
      </c>
      <c r="N452">
        <f t="shared" si="18"/>
        <v>0.72125422389159377</v>
      </c>
    </row>
    <row r="453" spans="1:14" x14ac:dyDescent="0.35">
      <c r="A453">
        <f t="shared" si="17"/>
        <v>423</v>
      </c>
      <c r="B453">
        <v>11.395485922537793</v>
      </c>
      <c r="C453">
        <v>2.452407718729904</v>
      </c>
      <c r="M453">
        <f t="array" ref="M453">IFERROR(SUM($K$11:$K$51*C433:C473)+$D$2,"")</f>
        <v>12.054524724579366</v>
      </c>
      <c r="N453">
        <f t="shared" si="18"/>
        <v>0.43433214259639213</v>
      </c>
    </row>
    <row r="454" spans="1:14" x14ac:dyDescent="0.35">
      <c r="A454">
        <f t="shared" si="17"/>
        <v>424</v>
      </c>
      <c r="B454">
        <v>11.96908066566407</v>
      </c>
      <c r="C454">
        <v>2.6765424943082259</v>
      </c>
      <c r="M454">
        <f t="array" ref="M454">IFERROR(SUM($K$11:$K$51*C434:C474)+$D$2,"")</f>
        <v>12.009436584579793</v>
      </c>
      <c r="N454">
        <f t="shared" si="18"/>
        <v>1.6286001915324802E-3</v>
      </c>
    </row>
    <row r="455" spans="1:14" x14ac:dyDescent="0.35">
      <c r="A455">
        <f t="shared" si="17"/>
        <v>425</v>
      </c>
      <c r="B455">
        <v>12.064097462551283</v>
      </c>
      <c r="C455">
        <v>2.3299255398014362</v>
      </c>
      <c r="M455">
        <f t="array" ref="M455">IFERROR(SUM($K$11:$K$51*C435:C475)+$D$2,"")</f>
        <v>12.032974028345407</v>
      </c>
      <c r="N455">
        <f t="shared" si="18"/>
        <v>9.6866815676747422E-4</v>
      </c>
    </row>
    <row r="456" spans="1:14" x14ac:dyDescent="0.35">
      <c r="A456">
        <f t="shared" si="17"/>
        <v>426</v>
      </c>
      <c r="B456">
        <v>11.140168629163705</v>
      </c>
      <c r="C456">
        <v>2.6650038489624528</v>
      </c>
      <c r="M456">
        <f t="array" ref="M456">IFERROR(SUM($K$11:$K$51*C436:C476)+$D$2,"")</f>
        <v>12.204969130077542</v>
      </c>
      <c r="N456">
        <f t="shared" si="18"/>
        <v>1.1338001067463575</v>
      </c>
    </row>
    <row r="457" spans="1:14" x14ac:dyDescent="0.35">
      <c r="A457">
        <f t="shared" si="17"/>
        <v>427</v>
      </c>
      <c r="B457">
        <v>12.070527875004903</v>
      </c>
      <c r="C457">
        <v>3.0831428794827911</v>
      </c>
      <c r="M457">
        <f t="array" ref="M457">IFERROR(SUM($K$11:$K$51*C437:C477)+$D$2,"")</f>
        <v>12.574089458058422</v>
      </c>
      <c r="N457">
        <f t="shared" si="18"/>
        <v>0.2535742679273667</v>
      </c>
    </row>
    <row r="458" spans="1:14" x14ac:dyDescent="0.35">
      <c r="A458">
        <f t="shared" si="17"/>
        <v>428</v>
      </c>
      <c r="B458">
        <v>14.415517406579479</v>
      </c>
      <c r="C458">
        <v>2.6913209901826893</v>
      </c>
      <c r="M458">
        <f t="array" ref="M458">IFERROR(SUM($K$11:$K$51*C438:C478)+$D$2,"")</f>
        <v>12.990214603187081</v>
      </c>
      <c r="N458">
        <f t="shared" si="18"/>
        <v>2.0314880813582294</v>
      </c>
    </row>
    <row r="459" spans="1:14" x14ac:dyDescent="0.35">
      <c r="A459">
        <f t="shared" si="17"/>
        <v>429</v>
      </c>
      <c r="B459">
        <v>13.867500361205094</v>
      </c>
      <c r="C459">
        <v>2.5257011639761395</v>
      </c>
      <c r="M459">
        <f t="array" ref="M459">IFERROR(SUM($K$11:$K$51*C439:C479)+$D$2,"")</f>
        <v>13.361469940455933</v>
      </c>
      <c r="N459">
        <f t="shared" si="18"/>
        <v>0.25606678672357275</v>
      </c>
    </row>
    <row r="460" spans="1:14" x14ac:dyDescent="0.35">
      <c r="A460">
        <f t="shared" si="17"/>
        <v>430</v>
      </c>
      <c r="B460">
        <v>12.908111470732454</v>
      </c>
      <c r="C460">
        <v>1.4303661999748263</v>
      </c>
      <c r="M460">
        <f t="array" ref="M460">IFERROR(SUM($K$11:$K$51*C440:C480)+$D$2,"")</f>
        <v>13.432853287407934</v>
      </c>
      <c r="N460">
        <f t="shared" si="18"/>
        <v>0.27535397416788288</v>
      </c>
    </row>
    <row r="461" spans="1:14" x14ac:dyDescent="0.35">
      <c r="A461">
        <f t="shared" si="17"/>
        <v>431</v>
      </c>
      <c r="B461">
        <v>14.002749477640831</v>
      </c>
      <c r="C461">
        <v>1.9523255788226259</v>
      </c>
      <c r="M461">
        <f t="array" ref="M461">IFERROR(SUM($K$11:$K$51*C441:C481)+$D$2,"")</f>
        <v>13.296752039714287</v>
      </c>
      <c r="N461">
        <f t="shared" si="18"/>
        <v>0.49843238235884546</v>
      </c>
    </row>
    <row r="462" spans="1:14" x14ac:dyDescent="0.35">
      <c r="A462">
        <f t="shared" si="17"/>
        <v>432</v>
      </c>
      <c r="B462">
        <v>14.439616922742477</v>
      </c>
      <c r="C462">
        <v>1.893430126514243</v>
      </c>
      <c r="M462">
        <f t="array" ref="M462">IFERROR(SUM($K$11:$K$51*C442:C482)+$D$2,"")</f>
        <v>12.989889851921799</v>
      </c>
      <c r="N462">
        <f t="shared" si="18"/>
        <v>2.1017085798703041</v>
      </c>
    </row>
    <row r="463" spans="1:14" x14ac:dyDescent="0.35">
      <c r="A463">
        <f t="shared" si="17"/>
        <v>433</v>
      </c>
      <c r="B463">
        <v>14.14785229627303</v>
      </c>
      <c r="C463">
        <v>3.2867187057930156</v>
      </c>
      <c r="M463">
        <f t="array" ref="M463">IFERROR(SUM($K$11:$K$51*C443:C483)+$D$2,"")</f>
        <v>12.912099491466845</v>
      </c>
      <c r="N463">
        <f t="shared" si="18"/>
        <v>1.5270849945863509</v>
      </c>
    </row>
    <row r="464" spans="1:14" x14ac:dyDescent="0.35">
      <c r="A464">
        <f t="shared" si="17"/>
        <v>434</v>
      </c>
      <c r="B464">
        <v>13.391975303548605</v>
      </c>
      <c r="C464">
        <v>3.224454990532994</v>
      </c>
      <c r="M464">
        <f t="array" ref="M464">IFERROR(SUM($K$11:$K$51*C444:C484)+$D$2,"")</f>
        <v>13.067751118546621</v>
      </c>
      <c r="N464">
        <f t="shared" si="18"/>
        <v>0.10512132214020105</v>
      </c>
    </row>
    <row r="465" spans="1:14" x14ac:dyDescent="0.35">
      <c r="A465">
        <f t="shared" si="17"/>
        <v>435</v>
      </c>
      <c r="B465">
        <v>15.193136433354148</v>
      </c>
      <c r="C465">
        <v>3.3969324326539532</v>
      </c>
      <c r="M465">
        <f t="array" ref="M465">IFERROR(SUM($K$11:$K$51*C445:C485)+$D$2,"")</f>
        <v>13.488849831833326</v>
      </c>
      <c r="N465">
        <f t="shared" si="18"/>
        <v>2.9045928201233937</v>
      </c>
    </row>
    <row r="466" spans="1:14" x14ac:dyDescent="0.35">
      <c r="A466">
        <f t="shared" si="17"/>
        <v>436</v>
      </c>
      <c r="B466">
        <v>15.367672741027791</v>
      </c>
      <c r="C466">
        <v>3.089932620861358</v>
      </c>
      <c r="M466">
        <f t="array" ref="M466">IFERROR(SUM($K$11:$K$51*C446:C486)+$D$2,"")</f>
        <v>14.020121344964535</v>
      </c>
      <c r="N466">
        <f t="shared" si="18"/>
        <v>1.8158947650320305</v>
      </c>
    </row>
    <row r="467" spans="1:14" x14ac:dyDescent="0.35">
      <c r="A467">
        <f t="shared" si="17"/>
        <v>437</v>
      </c>
      <c r="B467">
        <v>16.331723816159645</v>
      </c>
      <c r="C467">
        <v>3.8620018676831065</v>
      </c>
      <c r="M467">
        <f t="array" ref="M467">IFERROR(SUM($K$11:$K$51*C447:C487)+$D$2,"")</f>
        <v>14.777386173433486</v>
      </c>
      <c r="N467">
        <f t="shared" si="18"/>
        <v>2.4159655075955122</v>
      </c>
    </row>
    <row r="468" spans="1:14" x14ac:dyDescent="0.35">
      <c r="A468">
        <f t="shared" si="17"/>
        <v>438</v>
      </c>
      <c r="B468">
        <v>18.279831090858742</v>
      </c>
      <c r="C468">
        <v>3.4065136679444064</v>
      </c>
      <c r="M468">
        <f t="array" ref="M468">IFERROR(SUM($K$11:$K$51*C448:C488)+$D$2,"")</f>
        <v>15.55437531303104</v>
      </c>
      <c r="N468">
        <f t="shared" si="18"/>
        <v>7.4281091968944093</v>
      </c>
    </row>
    <row r="469" spans="1:14" x14ac:dyDescent="0.35">
      <c r="A469">
        <f t="shared" si="17"/>
        <v>439</v>
      </c>
      <c r="B469">
        <v>17.936530079794327</v>
      </c>
      <c r="C469">
        <v>3.1102957493944947</v>
      </c>
      <c r="M469">
        <f t="array" ref="M469">IFERROR(SUM($K$11:$K$51*C449:C489)+$D$2,"")</f>
        <v>16.220723336306392</v>
      </c>
      <c r="N469">
        <f t="shared" si="18"/>
        <v>2.9439927809986721</v>
      </c>
    </row>
    <row r="470" spans="1:14" x14ac:dyDescent="0.35">
      <c r="A470">
        <f t="shared" si="17"/>
        <v>440</v>
      </c>
      <c r="B470">
        <v>17.916627376866074</v>
      </c>
      <c r="C470">
        <v>2.8812688922119403</v>
      </c>
      <c r="M470">
        <f t="array" ref="M470">IFERROR(SUM($K$11:$K$51*C450:C490)+$D$2,"")</f>
        <v>16.685013866817741</v>
      </c>
      <c r="N470">
        <f t="shared" si="18"/>
        <v>1.5168718381335768</v>
      </c>
    </row>
    <row r="471" spans="1:14" x14ac:dyDescent="0.35">
      <c r="A471">
        <f t="shared" si="17"/>
        <v>441</v>
      </c>
      <c r="B471">
        <v>17.554671577695458</v>
      </c>
      <c r="C471">
        <v>2.7563745442693151</v>
      </c>
      <c r="M471">
        <f t="array" ref="M471">IFERROR(SUM($K$11:$K$51*C451:C491)+$D$2,"")</f>
        <v>16.907052221004815</v>
      </c>
      <c r="N471">
        <f t="shared" si="18"/>
        <v>0.4194108311604034</v>
      </c>
    </row>
    <row r="472" spans="1:14" x14ac:dyDescent="0.35">
      <c r="A472">
        <f t="shared" si="17"/>
        <v>442</v>
      </c>
      <c r="B472">
        <v>17.484052304768753</v>
      </c>
      <c r="C472">
        <v>1.4088235975969838</v>
      </c>
      <c r="M472">
        <f t="array" ref="M472">IFERROR(SUM($K$11:$K$51*C452:C492)+$D$2,"")</f>
        <v>16.628839870676345</v>
      </c>
      <c r="N472">
        <f t="shared" si="18"/>
        <v>0.73138830742626149</v>
      </c>
    </row>
    <row r="473" spans="1:14" x14ac:dyDescent="0.35">
      <c r="A473">
        <f t="shared" si="17"/>
        <v>443</v>
      </c>
      <c r="B473">
        <v>13.470175141383132</v>
      </c>
      <c r="C473">
        <v>2.1441664116299872</v>
      </c>
      <c r="M473">
        <f t="array" ref="M473">IFERROR(SUM($K$11:$K$51*C453:C493)+$D$2,"")</f>
        <v>16.080791633912462</v>
      </c>
      <c r="N473">
        <f t="shared" si="18"/>
        <v>6.8153184710661394</v>
      </c>
    </row>
    <row r="474" spans="1:14" x14ac:dyDescent="0.35">
      <c r="A474">
        <f t="shared" si="17"/>
        <v>444</v>
      </c>
      <c r="B474">
        <v>15.873161783565974</v>
      </c>
      <c r="C474">
        <v>3.2047438495266487</v>
      </c>
      <c r="M474">
        <f t="array" ref="M474">IFERROR(SUM($K$11:$K$51*C454:C494)+$D$2,"")</f>
        <v>15.623911008196506</v>
      </c>
      <c r="N474">
        <f t="shared" si="18"/>
        <v>6.2125949022281073E-2</v>
      </c>
    </row>
    <row r="475" spans="1:14" x14ac:dyDescent="0.35">
      <c r="A475">
        <f t="shared" si="17"/>
        <v>445</v>
      </c>
      <c r="B475">
        <v>14.610288301538237</v>
      </c>
      <c r="C475">
        <v>3.9761888275010104</v>
      </c>
      <c r="M475">
        <f t="array" ref="M475">IFERROR(SUM($K$11:$K$51*C455:C495)+$D$2,"")</f>
        <v>15.515079358306009</v>
      </c>
      <c r="N475">
        <f t="shared" si="18"/>
        <v>0.8186468564069419</v>
      </c>
    </row>
    <row r="476" spans="1:14" x14ac:dyDescent="0.35">
      <c r="A476">
        <f t="shared" si="17"/>
        <v>446</v>
      </c>
      <c r="B476">
        <v>16.035735900500839</v>
      </c>
      <c r="C476">
        <v>3.0756444909103089</v>
      </c>
      <c r="M476">
        <f t="array" ref="M476">IFERROR(SUM($K$11:$K$51*C456:C496)+$D$2,"")</f>
        <v>15.546493890436828</v>
      </c>
      <c r="N476">
        <f t="shared" si="18"/>
        <v>0.23935774441147376</v>
      </c>
    </row>
    <row r="477" spans="1:14" x14ac:dyDescent="0.35">
      <c r="A477">
        <f t="shared" si="17"/>
        <v>447</v>
      </c>
      <c r="B477">
        <v>15.934950579197931</v>
      </c>
      <c r="C477">
        <v>3.4416892375758854</v>
      </c>
      <c r="M477">
        <f t="array" ref="M477">IFERROR(SUM($K$11:$K$51*C457:C497)+$D$2,"")</f>
        <v>15.75375817193725</v>
      </c>
      <c r="N477">
        <f t="shared" si="18"/>
        <v>3.283068844892064E-2</v>
      </c>
    </row>
    <row r="478" spans="1:14" x14ac:dyDescent="0.35">
      <c r="A478">
        <f t="shared" si="17"/>
        <v>448</v>
      </c>
      <c r="B478">
        <v>17.328797442478013</v>
      </c>
      <c r="C478">
        <v>3.3409379399480779</v>
      </c>
      <c r="M478">
        <f t="array" ref="M478">IFERROR(SUM($K$11:$K$51*C458:C498)+$D$2,"")</f>
        <v>16.056142281853067</v>
      </c>
      <c r="N478">
        <f t="shared" si="18"/>
        <v>1.6196511578653086</v>
      </c>
    </row>
    <row r="479" spans="1:14" x14ac:dyDescent="0.35">
      <c r="A479">
        <f t="shared" si="17"/>
        <v>449</v>
      </c>
      <c r="B479">
        <v>18.580344765410768</v>
      </c>
      <c r="C479">
        <v>3.2306977730937194</v>
      </c>
      <c r="M479">
        <f t="array" ref="M479">IFERROR(SUM($K$11:$K$51*C459:C499)+$D$2,"")</f>
        <v>16.403022961134464</v>
      </c>
      <c r="N479">
        <f t="shared" si="18"/>
        <v>4.740730239377017</v>
      </c>
    </row>
    <row r="480" spans="1:14" x14ac:dyDescent="0.35">
      <c r="A480">
        <f t="shared" si="17"/>
        <v>450</v>
      </c>
      <c r="B480">
        <v>20.284885530712639</v>
      </c>
      <c r="C480">
        <v>3.5787756575941962</v>
      </c>
      <c r="M480">
        <f t="array" ref="M480">IFERROR(SUM($K$11:$K$51*C460:C500)+$D$2,"")</f>
        <v>16.829217225550078</v>
      </c>
      <c r="N480">
        <f t="shared" si="18"/>
        <v>11.941643435305089</v>
      </c>
    </row>
    <row r="481" spans="1:14" x14ac:dyDescent="0.35">
      <c r="A481">
        <f t="shared" ref="A481:A529" si="19">1+A480</f>
        <v>451</v>
      </c>
      <c r="B481">
        <v>20.865733686895549</v>
      </c>
      <c r="C481">
        <v>4.0752432407102379</v>
      </c>
      <c r="M481">
        <f t="array" ref="M481">IFERROR(SUM($K$11:$K$51*C461:C501)+$D$2,"")</f>
        <v>17.450488901983871</v>
      </c>
      <c r="N481">
        <f t="shared" si="18"/>
        <v>11.663896940866415</v>
      </c>
    </row>
    <row r="482" spans="1:14" x14ac:dyDescent="0.35">
      <c r="A482">
        <f t="shared" si="19"/>
        <v>452</v>
      </c>
      <c r="B482">
        <v>20.02623327620655</v>
      </c>
      <c r="C482">
        <v>3.5424192219292658</v>
      </c>
      <c r="M482">
        <f t="array" ref="M482">IFERROR(SUM($K$11:$K$51*C462:C502)+$D$2,"")</f>
        <v>18.022500487021343</v>
      </c>
      <c r="N482">
        <f t="shared" si="18"/>
        <v>4.0149450904559298</v>
      </c>
    </row>
    <row r="483" spans="1:14" x14ac:dyDescent="0.35">
      <c r="A483">
        <f t="shared" si="19"/>
        <v>453</v>
      </c>
      <c r="B483">
        <v>18.927055020899196</v>
      </c>
      <c r="C483">
        <v>2.7019986787999142</v>
      </c>
      <c r="M483">
        <f t="array" ref="M483">IFERROR(SUM($K$11:$K$51*C463:C503)+$D$2,"")</f>
        <v>18.323178642869312</v>
      </c>
      <c r="N483">
        <f t="shared" si="18"/>
        <v>0.3646666799424918</v>
      </c>
    </row>
    <row r="484" spans="1:14" x14ac:dyDescent="0.35">
      <c r="A484">
        <f t="shared" si="19"/>
        <v>454</v>
      </c>
      <c r="B484">
        <v>19.189111943412627</v>
      </c>
      <c r="C484">
        <v>2.1062035928130731</v>
      </c>
      <c r="M484">
        <f t="array" ref="M484">IFERROR(SUM($K$11:$K$51*C464:C504)+$D$2,"")</f>
        <v>18.161854537936609</v>
      </c>
      <c r="N484">
        <f t="shared" si="18"/>
        <v>1.0552577771053195</v>
      </c>
    </row>
    <row r="485" spans="1:14" x14ac:dyDescent="0.35">
      <c r="A485">
        <f t="shared" si="19"/>
        <v>455</v>
      </c>
      <c r="B485">
        <v>17.644785072506895</v>
      </c>
      <c r="C485">
        <v>2.543701877625212</v>
      </c>
      <c r="M485">
        <f t="array" ref="M485">IFERROR(SUM($K$11:$K$51*C465:C505)+$D$2,"")</f>
        <v>17.76259434238704</v>
      </c>
      <c r="N485">
        <f t="shared" si="18"/>
        <v>1.3879024069692672E-2</v>
      </c>
    </row>
    <row r="486" spans="1:14" x14ac:dyDescent="0.35">
      <c r="A486">
        <f t="shared" si="19"/>
        <v>456</v>
      </c>
      <c r="B486">
        <v>17.367211480479636</v>
      </c>
      <c r="C486">
        <v>3.6980183476646795</v>
      </c>
      <c r="M486">
        <f t="array" ref="M486">IFERROR(SUM($K$11:$K$51*C466:C506)+$D$2,"")</f>
        <v>17.481417593101519</v>
      </c>
      <c r="N486">
        <f t="shared" si="18"/>
        <v>1.3043036160202163E-2</v>
      </c>
    </row>
    <row r="487" spans="1:14" x14ac:dyDescent="0.35">
      <c r="A487">
        <f t="shared" si="19"/>
        <v>457</v>
      </c>
      <c r="B487">
        <v>17.634048221492627</v>
      </c>
      <c r="C487">
        <v>3.3303900394787163</v>
      </c>
      <c r="M487">
        <f t="array" ref="M487">IFERROR(SUM($K$11:$K$51*C467:C507)+$D$2,"")</f>
        <v>17.287848152085687</v>
      </c>
      <c r="N487">
        <f t="shared" si="18"/>
        <v>0.11985448805737026</v>
      </c>
    </row>
    <row r="488" spans="1:14" x14ac:dyDescent="0.35">
      <c r="A488">
        <f t="shared" si="19"/>
        <v>458</v>
      </c>
      <c r="B488">
        <v>18.032004664880226</v>
      </c>
      <c r="C488">
        <v>3.4314165694156449</v>
      </c>
      <c r="M488">
        <f t="array" ref="M488">IFERROR(SUM($K$11:$K$51*C468:C508)+$D$2,"")</f>
        <v>17.179518769196793</v>
      </c>
      <c r="N488">
        <f t="shared" si="18"/>
        <v>0.7267322023391849</v>
      </c>
    </row>
    <row r="489" spans="1:14" x14ac:dyDescent="0.35">
      <c r="A489">
        <f t="shared" si="19"/>
        <v>459</v>
      </c>
      <c r="B489">
        <v>18.714673101263557</v>
      </c>
      <c r="C489">
        <v>3.9543591592873537</v>
      </c>
      <c r="M489">
        <f t="array" ref="M489">IFERROR(SUM($K$11:$K$51*C469:C509)+$D$2,"")</f>
        <v>17.320524017268436</v>
      </c>
      <c r="N489">
        <f t="shared" si="18"/>
        <v>1.9436516684044343</v>
      </c>
    </row>
    <row r="490" spans="1:14" x14ac:dyDescent="0.35">
      <c r="A490">
        <f t="shared" si="19"/>
        <v>460</v>
      </c>
      <c r="B490">
        <v>17.521645045940907</v>
      </c>
      <c r="C490">
        <v>3.2711579859328923</v>
      </c>
      <c r="M490">
        <f t="array" ref="M490">IFERROR(SUM($K$11:$K$51*C470:C510)+$D$2,"")</f>
        <v>17.502300042581155</v>
      </c>
      <c r="N490">
        <f t="shared" si="18"/>
        <v>3.7422915498884967E-4</v>
      </c>
    </row>
    <row r="491" spans="1:14" x14ac:dyDescent="0.35">
      <c r="A491">
        <f t="shared" si="19"/>
        <v>461</v>
      </c>
      <c r="B491">
        <v>18.715553693289376</v>
      </c>
      <c r="C491">
        <v>3.4256779105486101</v>
      </c>
      <c r="M491">
        <f t="array" ref="M491">IFERROR(SUM($K$11:$K$51*C471:C511)+$D$2,"")</f>
        <v>17.728719861334554</v>
      </c>
      <c r="N491">
        <f t="shared" si="18"/>
        <v>0.97384101189063832</v>
      </c>
    </row>
    <row r="492" spans="1:14" x14ac:dyDescent="0.35">
      <c r="A492">
        <f t="shared" si="19"/>
        <v>462</v>
      </c>
      <c r="B492">
        <v>16.141411969038153</v>
      </c>
      <c r="C492">
        <v>2.1309149370324287</v>
      </c>
      <c r="M492">
        <f t="array" ref="M492">IFERROR(SUM($K$11:$K$51*C472:C512)+$D$2,"")</f>
        <v>17.651439060493974</v>
      </c>
      <c r="N492">
        <f t="shared" si="18"/>
        <v>2.2801818169305283</v>
      </c>
    </row>
    <row r="493" spans="1:14" x14ac:dyDescent="0.35">
      <c r="A493">
        <f t="shared" si="19"/>
        <v>463</v>
      </c>
      <c r="B493">
        <v>17.648154868163964</v>
      </c>
      <c r="C493">
        <v>3.1425800674178728</v>
      </c>
      <c r="M493">
        <f t="array" ref="M493">IFERROR(SUM($K$11:$K$51*C473:C513)+$D$2,"")</f>
        <v>17.591168839704757</v>
      </c>
      <c r="N493">
        <f t="shared" si="18"/>
        <v>3.2474074395535215E-3</v>
      </c>
    </row>
    <row r="494" spans="1:14" x14ac:dyDescent="0.35">
      <c r="A494">
        <f t="shared" si="19"/>
        <v>464</v>
      </c>
      <c r="B494">
        <v>17.309224812565173</v>
      </c>
      <c r="C494">
        <v>3.0747982601937798</v>
      </c>
      <c r="M494">
        <f t="array" ref="M494">IFERROR(SUM($K$11:$K$51*C474:C514)+$D$2,"")</f>
        <v>17.479133332203922</v>
      </c>
      <c r="N494">
        <f t="shared" si="18"/>
        <v>2.8868905045831259E-2</v>
      </c>
    </row>
    <row r="495" spans="1:14" x14ac:dyDescent="0.35">
      <c r="A495">
        <f t="shared" si="19"/>
        <v>465</v>
      </c>
      <c r="B495">
        <v>17.04421375466433</v>
      </c>
      <c r="C495">
        <v>3.1330095101806048</v>
      </c>
      <c r="M495">
        <f t="array" ref="M495">IFERROR(SUM($K$11:$K$51*C475:C515)+$D$2,"")</f>
        <v>17.331979001958207</v>
      </c>
      <c r="N495">
        <f t="shared" si="18"/>
        <v>8.2808837550105791E-2</v>
      </c>
    </row>
    <row r="496" spans="1:14" x14ac:dyDescent="0.35">
      <c r="A496">
        <f t="shared" si="19"/>
        <v>466</v>
      </c>
      <c r="B496">
        <v>19.026378374795751</v>
      </c>
      <c r="C496">
        <v>3.9109547260373576</v>
      </c>
      <c r="M496">
        <f t="array" ref="M496">IFERROR(SUM($K$11:$K$51*C476:C516)+$D$2,"")</f>
        <v>17.361122797942087</v>
      </c>
      <c r="N496">
        <f t="shared" si="18"/>
        <v>2.7730761362422283</v>
      </c>
    </row>
    <row r="497" spans="1:14" x14ac:dyDescent="0.35">
      <c r="A497">
        <f t="shared" si="19"/>
        <v>467</v>
      </c>
      <c r="B497">
        <v>18.363320406205897</v>
      </c>
      <c r="C497">
        <v>3.8334179666712029</v>
      </c>
      <c r="M497">
        <f t="array" ref="M497">IFERROR(SUM($K$11:$K$51*C477:C517)+$D$2,"")</f>
        <v>17.594844745705473</v>
      </c>
      <c r="N497">
        <f t="shared" si="18"/>
        <v>0.59055484078156384</v>
      </c>
    </row>
    <row r="498" spans="1:14" x14ac:dyDescent="0.35">
      <c r="A498">
        <f t="shared" si="19"/>
        <v>468</v>
      </c>
      <c r="B498">
        <v>18.85085375619235</v>
      </c>
      <c r="C498">
        <v>4.5208844562302435</v>
      </c>
      <c r="M498">
        <f t="array" ref="M498">IFERROR(SUM($K$11:$K$51*C478:C518)+$D$2,"")</f>
        <v>18.118245991242507</v>
      </c>
      <c r="N498">
        <f t="shared" si="18"/>
        <v>0.53671413726480544</v>
      </c>
    </row>
    <row r="499" spans="1:14" x14ac:dyDescent="0.35">
      <c r="A499">
        <f t="shared" si="19"/>
        <v>469</v>
      </c>
      <c r="B499">
        <v>21.318732812454403</v>
      </c>
      <c r="C499">
        <v>4.8008167388610019</v>
      </c>
      <c r="M499">
        <f t="array" ref="M499">IFERROR(SUM($K$11:$K$51*C479:C519)+$D$2,"")</f>
        <v>18.93859717433708</v>
      </c>
      <c r="N499">
        <f t="shared" si="18"/>
        <v>5.6650456558361588</v>
      </c>
    </row>
    <row r="500" spans="1:14" x14ac:dyDescent="0.35">
      <c r="A500">
        <f t="shared" si="19"/>
        <v>470</v>
      </c>
      <c r="B500">
        <v>20.156871783317591</v>
      </c>
      <c r="C500">
        <v>2.8363325255430012</v>
      </c>
      <c r="M500">
        <f t="array" ref="M500">IFERROR(SUM($K$11:$K$51*C480:C520)+$D$2,"")</f>
        <v>19.475771371039855</v>
      </c>
      <c r="N500">
        <f t="shared" ref="N500:N510" si="20">(M500-B500)^2</f>
        <v>0.46389777160490225</v>
      </c>
    </row>
    <row r="501" spans="1:14" x14ac:dyDescent="0.35">
      <c r="A501">
        <f t="shared" si="19"/>
        <v>471</v>
      </c>
      <c r="B501">
        <v>19.445165740619355</v>
      </c>
      <c r="C501">
        <v>2.3414598014279089</v>
      </c>
      <c r="M501">
        <f t="array" ref="M501">IFERROR(SUM($K$11:$K$51*C481:C521)+$D$2,"")</f>
        <v>19.555482489807702</v>
      </c>
      <c r="N501">
        <f t="shared" si="20"/>
        <v>1.2169785151484461E-2</v>
      </c>
    </row>
    <row r="502" spans="1:14" x14ac:dyDescent="0.35">
      <c r="A502">
        <f t="shared" si="19"/>
        <v>472</v>
      </c>
      <c r="B502">
        <v>19.851218646103138</v>
      </c>
      <c r="C502">
        <v>3.5511430720519339</v>
      </c>
      <c r="M502">
        <f t="array" ref="M502">IFERROR(SUM($K$11:$K$51*C482:C522)+$D$2,"")</f>
        <v>19.500747067353185</v>
      </c>
      <c r="N502">
        <f t="shared" si="20"/>
        <v>0.12283032751148486</v>
      </c>
    </row>
    <row r="503" spans="1:14" x14ac:dyDescent="0.35">
      <c r="A503">
        <f t="shared" si="19"/>
        <v>473</v>
      </c>
      <c r="B503">
        <v>19.884260658082553</v>
      </c>
      <c r="C503">
        <v>3.3424218812306092</v>
      </c>
      <c r="M503">
        <f t="array" ref="M503">IFERROR(SUM($K$11:$K$51*C483:C523)+$D$2,"")</f>
        <v>19.341341487473613</v>
      </c>
      <c r="N503">
        <f t="shared" si="20"/>
        <v>0.2947612258146991</v>
      </c>
    </row>
    <row r="504" spans="1:14" x14ac:dyDescent="0.35">
      <c r="A504">
        <f t="shared" si="19"/>
        <v>474</v>
      </c>
      <c r="B504">
        <v>18.673861042535567</v>
      </c>
      <c r="C504">
        <v>3.2412883347322796</v>
      </c>
      <c r="M504">
        <f t="array" ref="M504">IFERROR(SUM($K$11:$K$51*C484:C524)+$D$2,"")</f>
        <v>19.11805437953117</v>
      </c>
      <c r="N504">
        <f t="shared" si="20"/>
        <v>0.19730772063128957</v>
      </c>
    </row>
    <row r="505" spans="1:14" x14ac:dyDescent="0.35">
      <c r="A505">
        <f t="shared" si="19"/>
        <v>475</v>
      </c>
      <c r="B505">
        <v>19.166997802481259</v>
      </c>
      <c r="C505">
        <v>3.4368105360024321</v>
      </c>
      <c r="M505">
        <f t="array" ref="M505">IFERROR(SUM($K$11:$K$51*C485:C525)+$D$2,"")</f>
        <v>18.92490471836382</v>
      </c>
      <c r="N505">
        <f t="shared" si="20"/>
        <v>5.8609061377493353E-2</v>
      </c>
    </row>
    <row r="506" spans="1:14" x14ac:dyDescent="0.35">
      <c r="A506">
        <f t="shared" si="19"/>
        <v>476</v>
      </c>
      <c r="B506">
        <v>17.750834858154921</v>
      </c>
      <c r="C506">
        <v>3.7076184997182295</v>
      </c>
      <c r="M506">
        <f t="array" ref="M506">IFERROR(SUM($K$11:$K$51*C486:C526)+$D$2,"")</f>
        <v>18.824315126357519</v>
      </c>
      <c r="N506">
        <f t="shared" si="20"/>
        <v>1.1523598862203215</v>
      </c>
    </row>
    <row r="507" spans="1:14" x14ac:dyDescent="0.35">
      <c r="A507">
        <f t="shared" si="19"/>
        <v>477</v>
      </c>
      <c r="B507">
        <v>19.333587495659131</v>
      </c>
      <c r="C507">
        <v>3.8026923496326948</v>
      </c>
      <c r="M507">
        <f t="array" ref="M507">IFERROR(SUM($K$11:$K$51*C487:C527)+$D$2,"")</f>
        <v>18.813272913358922</v>
      </c>
      <c r="N507">
        <f t="shared" si="20"/>
        <v>0.27072726455424084</v>
      </c>
    </row>
    <row r="508" spans="1:14" x14ac:dyDescent="0.35">
      <c r="A508">
        <f t="shared" si="19"/>
        <v>478</v>
      </c>
      <c r="B508">
        <v>19.772049335394971</v>
      </c>
      <c r="C508">
        <v>3.4340138928037316</v>
      </c>
      <c r="M508">
        <f t="array" ref="M508">IFERROR(SUM($K$11:$K$51*C488:C528)+$D$2,"")</f>
        <v>18.840102020360526</v>
      </c>
      <c r="N508">
        <f t="shared" si="20"/>
        <v>0.86852579799991247</v>
      </c>
    </row>
    <row r="509" spans="1:14" x14ac:dyDescent="0.35">
      <c r="A509">
        <f t="shared" si="19"/>
        <v>479</v>
      </c>
      <c r="B509">
        <v>19.57184168490792</v>
      </c>
      <c r="C509">
        <v>3.7747931866213902</v>
      </c>
      <c r="M509">
        <f t="array" ref="M509">IFERROR(SUM($K$11:$K$51*C489:C529)+$D$2,"")</f>
        <v>18.956852830851197</v>
      </c>
      <c r="N509">
        <f t="shared" si="20"/>
        <v>0.37821129061400077</v>
      </c>
    </row>
    <row r="510" spans="1:14" x14ac:dyDescent="0.35">
      <c r="A510">
        <f t="shared" si="19"/>
        <v>480</v>
      </c>
      <c r="B510">
        <v>18.90026922912298</v>
      </c>
      <c r="C510">
        <v>3.5419095051745111</v>
      </c>
      <c r="M510">
        <f t="array" ref="M510">IFERROR(SUM($K$11:$K$51*C490:C530)+$D$2,"")</f>
        <v>19.061238658667801</v>
      </c>
      <c r="N510">
        <f t="shared" si="20"/>
        <v>2.5911157247985008E-2</v>
      </c>
    </row>
    <row r="511" spans="1:14" x14ac:dyDescent="0.35">
      <c r="A511">
        <f t="shared" si="19"/>
        <v>481</v>
      </c>
      <c r="B511">
        <v>19.373074341600031</v>
      </c>
      <c r="C511">
        <v>3.2995486617030441</v>
      </c>
      <c r="M511" t="str">
        <f t="array" ref="M511">IFERROR(SUM($K$11:$K$51*C491:C531)+$D$2,"")</f>
        <v/>
      </c>
    </row>
    <row r="512" spans="1:14" x14ac:dyDescent="0.35">
      <c r="A512">
        <f t="shared" si="19"/>
        <v>482</v>
      </c>
      <c r="B512">
        <v>20.347751542800154</v>
      </c>
      <c r="C512">
        <v>3.4182305209441526</v>
      </c>
      <c r="M512" t="str">
        <f t="array" ref="M512">IFERROR(SUM($K$11:$K$51*C492:C532)+$D$2,"")</f>
        <v/>
      </c>
    </row>
    <row r="513" spans="1:13" x14ac:dyDescent="0.35">
      <c r="A513">
        <f t="shared" si="19"/>
        <v>483</v>
      </c>
      <c r="B513">
        <v>18.51302340398038</v>
      </c>
      <c r="C513">
        <v>4.0017135135075348</v>
      </c>
      <c r="M513" t="str">
        <f t="array" ref="M513">IFERROR(SUM($K$11:$K$51*C493:C533)+$D$2,"")</f>
        <v/>
      </c>
    </row>
    <row r="514" spans="1:13" x14ac:dyDescent="0.35">
      <c r="A514">
        <f t="shared" si="19"/>
        <v>484</v>
      </c>
      <c r="B514">
        <v>19.791203037209019</v>
      </c>
      <c r="C514">
        <v>3.3883414828241643</v>
      </c>
      <c r="M514" t="str">
        <f t="array" ref="M514">IFERROR(SUM($K$11:$K$51*C494:C534)+$D$2,"")</f>
        <v/>
      </c>
    </row>
    <row r="515" spans="1:13" x14ac:dyDescent="0.35">
      <c r="A515">
        <f t="shared" si="19"/>
        <v>485</v>
      </c>
      <c r="B515">
        <v>19.046692524515787</v>
      </c>
      <c r="C515">
        <v>3.6455982344425402</v>
      </c>
      <c r="M515" t="str">
        <f t="array" ref="M515">IFERROR(SUM($K$11:$K$51*C495:C535)+$D$2,"")</f>
        <v/>
      </c>
    </row>
    <row r="516" spans="1:13" x14ac:dyDescent="0.35">
      <c r="A516">
        <f t="shared" si="19"/>
        <v>486</v>
      </c>
      <c r="B516">
        <v>19.509895119535479</v>
      </c>
      <c r="C516">
        <v>4.357004469363865</v>
      </c>
      <c r="M516" t="str">
        <f t="array" ref="M516">IFERROR(SUM($K$11:$K$51*C496:C536)+$D$2,"")</f>
        <v/>
      </c>
    </row>
    <row r="517" spans="1:13" x14ac:dyDescent="0.35">
      <c r="A517">
        <f t="shared" si="19"/>
        <v>487</v>
      </c>
      <c r="B517">
        <v>21.686268748397239</v>
      </c>
      <c r="C517">
        <v>4.4715812101255352</v>
      </c>
      <c r="M517" t="str">
        <f t="array" ref="M517">IFERROR(SUM($K$11:$K$51*C497:C537)+$D$2,"")</f>
        <v/>
      </c>
    </row>
    <row r="518" spans="1:13" x14ac:dyDescent="0.35">
      <c r="A518">
        <f t="shared" si="19"/>
        <v>488</v>
      </c>
      <c r="B518">
        <v>21.201211482230576</v>
      </c>
      <c r="C518">
        <v>3.5095079726962748</v>
      </c>
      <c r="M518" t="str">
        <f t="array" ref="M518">IFERROR(SUM($K$11:$K$51*C498:C538)+$D$2,"")</f>
        <v/>
      </c>
    </row>
    <row r="519" spans="1:13" x14ac:dyDescent="0.35">
      <c r="A519">
        <f t="shared" si="19"/>
        <v>489</v>
      </c>
      <c r="B519">
        <v>21.899764833408678</v>
      </c>
      <c r="C519">
        <v>3.0298085032546354</v>
      </c>
      <c r="M519" t="str">
        <f t="array" ref="M519">IFERROR(SUM($K$11:$K$51*C499:C539)+$D$2,"")</f>
        <v/>
      </c>
    </row>
    <row r="520" spans="1:13" x14ac:dyDescent="0.35">
      <c r="A520">
        <f t="shared" si="19"/>
        <v>490</v>
      </c>
      <c r="B520">
        <v>18.305739008944606</v>
      </c>
      <c r="C520">
        <v>2.913979657984048</v>
      </c>
      <c r="M520" t="str">
        <f t="array" ref="M520">IFERROR(SUM($K$11:$K$51*C500:C540)+$D$2,"")</f>
        <v/>
      </c>
    </row>
    <row r="521" spans="1:13" x14ac:dyDescent="0.35">
      <c r="A521">
        <f t="shared" si="19"/>
        <v>491</v>
      </c>
      <c r="B521">
        <v>17.876470284881691</v>
      </c>
      <c r="C521">
        <v>3.5747496008577562</v>
      </c>
      <c r="M521" t="str">
        <f t="array" ref="M521">IFERROR(SUM($K$11:$K$51*C501:C541)+$D$2,"")</f>
        <v/>
      </c>
    </row>
    <row r="522" spans="1:13" x14ac:dyDescent="0.35">
      <c r="A522">
        <f t="shared" si="19"/>
        <v>492</v>
      </c>
      <c r="B522">
        <v>19.043022204628048</v>
      </c>
      <c r="C522">
        <v>2.8449904851758743</v>
      </c>
      <c r="M522" t="str">
        <f t="array" ref="M522">IFERROR(SUM($K$11:$K$51*C502:C542)+$D$2,"")</f>
        <v/>
      </c>
    </row>
    <row r="523" spans="1:13" x14ac:dyDescent="0.35">
      <c r="A523">
        <f t="shared" si="19"/>
        <v>493</v>
      </c>
      <c r="B523">
        <v>17.999164618029294</v>
      </c>
      <c r="C523">
        <v>2.9060274939782746</v>
      </c>
      <c r="M523" t="str">
        <f t="array" ref="M523">IFERROR(SUM($K$11:$K$51*C503:C543)+$D$2,"")</f>
        <v/>
      </c>
    </row>
    <row r="524" spans="1:13" x14ac:dyDescent="0.35">
      <c r="A524">
        <f t="shared" si="19"/>
        <v>494</v>
      </c>
      <c r="B524">
        <v>18.268163722277126</v>
      </c>
      <c r="C524">
        <v>2.9904815743679212</v>
      </c>
      <c r="M524" t="str">
        <f t="array" ref="M524">IFERROR(SUM($K$11:$K$51*C504:C544)+$D$2,"")</f>
        <v/>
      </c>
    </row>
    <row r="525" spans="1:13" x14ac:dyDescent="0.35">
      <c r="A525">
        <f t="shared" si="19"/>
        <v>495</v>
      </c>
      <c r="B525">
        <v>16.261754183285014</v>
      </c>
      <c r="C525">
        <v>2.775215035849218</v>
      </c>
      <c r="M525" t="str">
        <f t="array" ref="M525">IFERROR(SUM($K$11:$K$51*C505:C545)+$D$2,"")</f>
        <v/>
      </c>
    </row>
    <row r="526" spans="1:13" x14ac:dyDescent="0.35">
      <c r="A526">
        <f t="shared" si="19"/>
        <v>496</v>
      </c>
      <c r="B526">
        <v>16.239446143694064</v>
      </c>
      <c r="C526">
        <v>1.8024504794718377</v>
      </c>
      <c r="M526" t="str">
        <f t="array" ref="M526">IFERROR(SUM($K$11:$K$51*C506:C546)+$D$2,"")</f>
        <v/>
      </c>
    </row>
    <row r="527" spans="1:13" x14ac:dyDescent="0.35">
      <c r="A527">
        <f t="shared" si="19"/>
        <v>497</v>
      </c>
      <c r="B527">
        <v>16.379477483645143</v>
      </c>
      <c r="C527">
        <v>2.5153468166338819</v>
      </c>
      <c r="M527" t="str">
        <f t="array" ref="M527">IFERROR(SUM($K$11:$K$51*C507:C547)+$D$2,"")</f>
        <v/>
      </c>
    </row>
    <row r="528" spans="1:13" x14ac:dyDescent="0.35">
      <c r="A528">
        <f t="shared" si="19"/>
        <v>498</v>
      </c>
      <c r="B528">
        <v>15.05158894794099</v>
      </c>
      <c r="C528">
        <v>2.9686711504114771</v>
      </c>
      <c r="M528" t="str">
        <f t="array" ref="M528">IFERROR(SUM($K$11:$K$51*C508:C548)+$D$2,"")</f>
        <v/>
      </c>
    </row>
    <row r="529" spans="1:13" x14ac:dyDescent="0.35">
      <c r="A529">
        <f t="shared" si="19"/>
        <v>499</v>
      </c>
      <c r="B529">
        <v>15.751278901258754</v>
      </c>
      <c r="C529">
        <v>3.3642563063986506</v>
      </c>
      <c r="M529" t="str">
        <f t="array" ref="M529">IFERROR(SUM($K$11:$K$51*C509:C549)+$D$2,"")</f>
        <v/>
      </c>
    </row>
    <row r="530" spans="1:13" x14ac:dyDescent="0.35">
      <c r="A530">
        <f>1+A529</f>
        <v>500</v>
      </c>
      <c r="B530">
        <v>18.052388905596484</v>
      </c>
      <c r="C530">
        <v>3.3376080503176944</v>
      </c>
      <c r="M530" t="str">
        <f t="array" ref="M530">IFERROR(SUM($K$11:$K$51*C510:C550)+$D$2,"")</f>
        <v/>
      </c>
    </row>
    <row r="531" spans="1:13" x14ac:dyDescent="0.35">
      <c r="C531" t="s">
        <v>4</v>
      </c>
    </row>
    <row r="1048550" spans="16384:16384" x14ac:dyDescent="0.35">
      <c r="XFD1048550">
        <f>solver_pre</f>
        <v>9.9999999999999995E-7</v>
      </c>
    </row>
    <row r="1048551" spans="16384:16384" x14ac:dyDescent="0.35">
      <c r="XFD1048551">
        <f>solver_scl</f>
        <v>1</v>
      </c>
    </row>
    <row r="1048552" spans="16384:16384" x14ac:dyDescent="0.35">
      <c r="XFD1048552">
        <f>solver_rlx</f>
        <v>2</v>
      </c>
    </row>
    <row r="1048553" spans="16384:16384" x14ac:dyDescent="0.35">
      <c r="XFD1048553">
        <f>solver_tol</f>
        <v>0.01</v>
      </c>
    </row>
    <row r="1048554" spans="16384:16384" x14ac:dyDescent="0.35">
      <c r="XFD1048554">
        <f>solver_cvg</f>
        <v>1E-4</v>
      </c>
    </row>
    <row r="1048555" spans="16384:16384" x14ac:dyDescent="0.35">
      <c r="XFD1048555" t="e">
        <f>AREAS(solver_adj1)</f>
        <v>#NAME?</v>
      </c>
    </row>
    <row r="1048556" spans="16384:16384" x14ac:dyDescent="0.35">
      <c r="XFD1048556">
        <f>solver_ssz</f>
        <v>100</v>
      </c>
    </row>
    <row r="1048557" spans="16384:16384" x14ac:dyDescent="0.35">
      <c r="XFD1048557">
        <f>solver_rsd</f>
        <v>0</v>
      </c>
    </row>
    <row r="1048558" spans="16384:16384" x14ac:dyDescent="0.35">
      <c r="XFD1048558">
        <f>solver_mrt</f>
        <v>7.4999999999999997E-2</v>
      </c>
    </row>
    <row r="1048559" spans="16384:16384" x14ac:dyDescent="0.35">
      <c r="XFD1048559">
        <f>solver_mni</f>
        <v>30</v>
      </c>
    </row>
    <row r="1048560" spans="16384:16384" x14ac:dyDescent="0.35">
      <c r="XFD1048560">
        <f>solver_rbv</f>
        <v>1</v>
      </c>
    </row>
    <row r="1048561" spans="16384:16384" x14ac:dyDescent="0.35">
      <c r="XFD1048561">
        <f>solver_neg</f>
        <v>1</v>
      </c>
    </row>
    <row r="1048562" spans="16384:16384" x14ac:dyDescent="0.35">
      <c r="XFD1048562" t="e">
        <f>solver_ntr</f>
        <v>#NAME?</v>
      </c>
    </row>
    <row r="1048563" spans="16384:16384" x14ac:dyDescent="0.35">
      <c r="XFD1048563" t="e">
        <f>solver_acc</f>
        <v>#NAME?</v>
      </c>
    </row>
    <row r="1048564" spans="16384:16384" x14ac:dyDescent="0.35">
      <c r="XFD1048564" t="e">
        <f>solver_res</f>
        <v>#NAME?</v>
      </c>
    </row>
    <row r="1048565" spans="16384:16384" x14ac:dyDescent="0.35">
      <c r="XFD1048565" t="e">
        <f>solver_ars</f>
        <v>#NAME?</v>
      </c>
    </row>
    <row r="1048566" spans="16384:16384" x14ac:dyDescent="0.35">
      <c r="XFD1048566" t="e">
        <f>solver_sta</f>
        <v>#NAME?</v>
      </c>
    </row>
    <row r="1048567" spans="16384:16384" x14ac:dyDescent="0.35">
      <c r="XFD1048567" t="e">
        <f>solver_met</f>
        <v>#NAME?</v>
      </c>
    </row>
    <row r="1048568" spans="16384:16384" x14ac:dyDescent="0.35">
      <c r="XFD1048568" t="e">
        <f>solver_soc</f>
        <v>#NAME?</v>
      </c>
    </row>
    <row r="1048569" spans="16384:16384" x14ac:dyDescent="0.35">
      <c r="XFD1048569" t="e">
        <f>solver_lpt</f>
        <v>#NAME?</v>
      </c>
    </row>
    <row r="1048570" spans="16384:16384" x14ac:dyDescent="0.35">
      <c r="XFD1048570" t="e">
        <f>solver_lpp</f>
        <v>#NAME?</v>
      </c>
    </row>
    <row r="1048571" spans="16384:16384" x14ac:dyDescent="0.35">
      <c r="XFD1048571" t="e">
        <f>solver_gap</f>
        <v>#NAME?</v>
      </c>
    </row>
    <row r="1048572" spans="16384:16384" x14ac:dyDescent="0.35">
      <c r="XFD1048572" t="e">
        <f>solver_ips</f>
        <v>#NAME?</v>
      </c>
    </row>
    <row r="1048573" spans="16384:16384" x14ac:dyDescent="0.35">
      <c r="XFD1048573" t="e">
        <f>solver_fea</f>
        <v>#NAME?</v>
      </c>
    </row>
    <row r="1048574" spans="16384:16384" x14ac:dyDescent="0.35">
      <c r="XFD1048574" t="e">
        <f>solver_ipi</f>
        <v>#NAME?</v>
      </c>
    </row>
    <row r="1048575" spans="16384:16384" x14ac:dyDescent="0.35">
      <c r="XFD1048575" t="e">
        <f>solver_ipd</f>
        <v>#NAME?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E65FE-67A4-4CE9-A7ED-219DA7315E40}">
  <dimension ref="A1:XFD1048575"/>
  <sheetViews>
    <sheetView workbookViewId="0">
      <selection activeCell="B1" sqref="B1:C1"/>
    </sheetView>
  </sheetViews>
  <sheetFormatPr defaultRowHeight="14.5" x14ac:dyDescent="0.35"/>
  <cols>
    <col min="13" max="13" width="10.1796875" customWidth="1"/>
  </cols>
  <sheetData>
    <row r="1" spans="2:21" x14ac:dyDescent="0.35">
      <c r="B1" s="3" t="s">
        <v>22</v>
      </c>
      <c r="C1" s="3" t="s">
        <v>23</v>
      </c>
      <c r="D1" s="3" t="s">
        <v>8</v>
      </c>
      <c r="E1" s="3"/>
      <c r="F1" s="3"/>
      <c r="G1" s="3" t="s">
        <v>7</v>
      </c>
      <c r="H1" s="3" t="s">
        <v>9</v>
      </c>
      <c r="I1" s="3" t="s">
        <v>10</v>
      </c>
      <c r="J1" s="3" t="s">
        <v>11</v>
      </c>
      <c r="K1" s="3" t="s">
        <v>12</v>
      </c>
      <c r="L1" s="3"/>
      <c r="M1" s="3" t="s">
        <v>16</v>
      </c>
      <c r="N1" s="3" t="s">
        <v>15</v>
      </c>
    </row>
    <row r="2" spans="2:21" x14ac:dyDescent="0.35">
      <c r="B2">
        <f>AVERAGE(B51:B510)</f>
        <v>11.658860237302356</v>
      </c>
      <c r="C2">
        <f>AVERAGE(C51:C510)</f>
        <v>2.1321177808398586</v>
      </c>
      <c r="D2">
        <f>B2-G53*C2</f>
        <v>-0.38432473264579414</v>
      </c>
      <c r="G2">
        <f t="array" ref="G2">SUM(G11:G51*F11:F51)/SUM(G11:G51)</f>
        <v>2.7471714411543964</v>
      </c>
      <c r="H2">
        <f t="array" ref="H2">SUM(H12:H50^2)</f>
        <v>2.0000019883276703E-2</v>
      </c>
      <c r="I2">
        <f t="array" ref="I2">8*SUM(G11:G51^2)</f>
        <v>23.196019745530112</v>
      </c>
      <c r="J2">
        <f>H2/I2</f>
        <v>8.6221774695336339E-4</v>
      </c>
      <c r="K2">
        <v>0.02</v>
      </c>
      <c r="M2">
        <f>AVERAGE(M51:M510)</f>
        <v>11.60991778631789</v>
      </c>
      <c r="N2" s="2">
        <f>AVERAGE(N51:N510)</f>
        <v>1.0758225815859983</v>
      </c>
      <c r="O2" s="2" t="s">
        <v>19</v>
      </c>
      <c r="P2" s="2"/>
      <c r="Q2" s="2"/>
      <c r="R2" s="2"/>
      <c r="S2" s="2"/>
      <c r="T2" s="2"/>
      <c r="U2" s="2"/>
    </row>
    <row r="3" spans="2:21" x14ac:dyDescent="0.35">
      <c r="B3">
        <f>VAR(B51:B510)</f>
        <v>14.528429889927317</v>
      </c>
      <c r="C3">
        <f>VAR(C51:C510)</f>
        <v>0.65370364526859814</v>
      </c>
      <c r="M3">
        <f>VAR(M51:M510)</f>
        <v>13.161129194466779</v>
      </c>
      <c r="N3">
        <f>N2/B3</f>
        <v>7.4049473324841186E-2</v>
      </c>
    </row>
    <row r="4" spans="2:21" x14ac:dyDescent="0.35">
      <c r="L4" s="3" t="s">
        <v>21</v>
      </c>
      <c r="M4" s="3"/>
      <c r="N4">
        <f>1-N3</f>
        <v>0.92595052667515887</v>
      </c>
      <c r="P4">
        <f>N2^0.5</f>
        <v>1.0372186758760171</v>
      </c>
      <c r="Q4">
        <f>N2+10*H2</f>
        <v>1.2758227804187654</v>
      </c>
    </row>
    <row r="7" spans="2:21" x14ac:dyDescent="0.35">
      <c r="B7" s="3" t="s">
        <v>2</v>
      </c>
      <c r="C7" s="3" t="s">
        <v>1</v>
      </c>
      <c r="D7" s="3"/>
      <c r="E7" s="3"/>
      <c r="F7" s="3" t="s">
        <v>18</v>
      </c>
      <c r="G7" s="3" t="s">
        <v>3</v>
      </c>
      <c r="H7" s="3" t="s">
        <v>6</v>
      </c>
      <c r="I7" s="3"/>
      <c r="J7" s="3"/>
      <c r="K7" s="3" t="s">
        <v>5</v>
      </c>
      <c r="L7" s="3"/>
      <c r="M7" s="3" t="s">
        <v>13</v>
      </c>
      <c r="N7" s="3" t="s">
        <v>14</v>
      </c>
      <c r="O7" s="3"/>
      <c r="P7" s="3"/>
      <c r="Q7" s="3"/>
      <c r="R7" s="3" t="s">
        <v>20</v>
      </c>
    </row>
    <row r="11" spans="2:21" x14ac:dyDescent="0.35">
      <c r="F11">
        <v>-20</v>
      </c>
      <c r="G11" s="4">
        <v>2.4448653554916175E-3</v>
      </c>
      <c r="K11">
        <f>INDEX($G$11:$G$51,-$F$11-F11+1)</f>
        <v>4.6867313977373618E-5</v>
      </c>
    </row>
    <row r="12" spans="2:21" x14ac:dyDescent="0.35">
      <c r="F12">
        <f>F11+1</f>
        <v>-19</v>
      </c>
      <c r="G12" s="4">
        <v>2.3844140803911998E-3</v>
      </c>
      <c r="H12">
        <f>(G11+G13-2*G12)</f>
        <v>-4.7909770132039363E-5</v>
      </c>
      <c r="K12">
        <f t="shared" ref="K12:K51" si="0">INDEX($G$11:$G$51,-$F$11-F12+1)</f>
        <v>2.0288423502766272E-5</v>
      </c>
    </row>
    <row r="13" spans="2:21" x14ac:dyDescent="0.35">
      <c r="F13">
        <f t="shared" ref="F13:F51" si="1">F12+1</f>
        <v>-18</v>
      </c>
      <c r="G13" s="4">
        <v>2.2760530351587428E-3</v>
      </c>
      <c r="H13">
        <f t="shared" ref="H13:H50" si="2">(G12+G14-2*G13)</f>
        <v>-3.6247429233199433E-4</v>
      </c>
      <c r="K13">
        <f t="shared" si="0"/>
        <v>0</v>
      </c>
    </row>
    <row r="14" spans="2:21" x14ac:dyDescent="0.35">
      <c r="F14">
        <f t="shared" si="1"/>
        <v>-17</v>
      </c>
      <c r="G14" s="4">
        <v>1.8052176975942916E-3</v>
      </c>
      <c r="H14">
        <f t="shared" si="2"/>
        <v>-1.6628451825923983E-4</v>
      </c>
      <c r="K14">
        <f t="shared" si="0"/>
        <v>0</v>
      </c>
    </row>
    <row r="15" spans="2:21" x14ac:dyDescent="0.35">
      <c r="F15">
        <f t="shared" si="1"/>
        <v>-16</v>
      </c>
      <c r="G15" s="4">
        <v>1.1680978417706004E-3</v>
      </c>
      <c r="H15">
        <f t="shared" si="2"/>
        <v>-5.3097798594690915E-4</v>
      </c>
      <c r="K15">
        <f t="shared" si="0"/>
        <v>2.4500421494700529E-4</v>
      </c>
    </row>
    <row r="16" spans="2:21" x14ac:dyDescent="0.35">
      <c r="F16">
        <f t="shared" si="1"/>
        <v>-15</v>
      </c>
      <c r="G16" s="4">
        <v>0</v>
      </c>
      <c r="H16">
        <f t="shared" si="2"/>
        <v>1.1680978417706004E-3</v>
      </c>
      <c r="K16">
        <f t="shared" si="0"/>
        <v>0</v>
      </c>
    </row>
    <row r="17" spans="1:19" x14ac:dyDescent="0.35">
      <c r="A17">
        <f t="shared" ref="A17:A28" si="3">A18-1</f>
        <v>-13</v>
      </c>
      <c r="F17">
        <f t="shared" si="1"/>
        <v>-14</v>
      </c>
      <c r="G17" s="4">
        <v>0</v>
      </c>
      <c r="H17">
        <f t="shared" si="2"/>
        <v>2.5990615623128015E-3</v>
      </c>
      <c r="K17">
        <f t="shared" si="0"/>
        <v>2.215518876101015E-4</v>
      </c>
    </row>
    <row r="18" spans="1:19" x14ac:dyDescent="0.35">
      <c r="A18">
        <f t="shared" si="3"/>
        <v>-12</v>
      </c>
      <c r="F18">
        <f t="shared" si="1"/>
        <v>-13</v>
      </c>
      <c r="G18" s="4">
        <v>2.5990615623128015E-3</v>
      </c>
      <c r="H18">
        <f t="shared" si="2"/>
        <v>-2.0489977704139795E-4</v>
      </c>
      <c r="K18">
        <f t="shared" si="0"/>
        <v>0</v>
      </c>
    </row>
    <row r="19" spans="1:19" x14ac:dyDescent="0.35">
      <c r="A19">
        <f t="shared" si="3"/>
        <v>-11</v>
      </c>
      <c r="F19">
        <f t="shared" si="1"/>
        <v>-12</v>
      </c>
      <c r="G19" s="4">
        <v>4.9932233475842051E-3</v>
      </c>
      <c r="H19">
        <f t="shared" si="2"/>
        <v>-3.5447466197961394E-4</v>
      </c>
      <c r="K19">
        <f t="shared" si="0"/>
        <v>3.520929737882129E-5</v>
      </c>
    </row>
    <row r="20" spans="1:19" x14ac:dyDescent="0.35">
      <c r="A20">
        <f t="shared" si="3"/>
        <v>-10</v>
      </c>
      <c r="F20">
        <f t="shared" si="1"/>
        <v>-11</v>
      </c>
      <c r="G20" s="4">
        <v>7.0329104708759952E-3</v>
      </c>
      <c r="H20">
        <f t="shared" si="2"/>
        <v>-1.4281328366057919E-3</v>
      </c>
      <c r="K20">
        <f t="shared" si="0"/>
        <v>1.058069794221053E-2</v>
      </c>
      <c r="R20">
        <f t="array" ref="R20">CORREL($C$31:$C$530,B21:B520)</f>
        <v>0.60709350243438631</v>
      </c>
      <c r="S20">
        <f>CORREL($C$31:$C$530,M21:M520)</f>
        <v>0.62610547920263093</v>
      </c>
    </row>
    <row r="21" spans="1:19" x14ac:dyDescent="0.35">
      <c r="A21">
        <f t="shared" si="3"/>
        <v>-9</v>
      </c>
      <c r="F21">
        <f t="shared" si="1"/>
        <v>-10</v>
      </c>
      <c r="G21" s="4">
        <v>7.6444647575619933E-3</v>
      </c>
      <c r="H21">
        <f t="shared" si="2"/>
        <v>-3.8794401567809524E-3</v>
      </c>
      <c r="K21">
        <f t="shared" si="0"/>
        <v>4.3456554063633628E-2</v>
      </c>
      <c r="R21">
        <f t="array" ref="R21">CORREL($C$31:$C$530,B22:B521)</f>
        <v>0.59879320815471992</v>
      </c>
      <c r="S21">
        <f t="shared" ref="S21:S40" si="4">CORREL($C$31:$C$530,M22:M521)</f>
        <v>0.63389402389643124</v>
      </c>
    </row>
    <row r="22" spans="1:19" x14ac:dyDescent="0.35">
      <c r="A22">
        <f t="shared" si="3"/>
        <v>-8</v>
      </c>
      <c r="F22">
        <f t="shared" si="1"/>
        <v>-9</v>
      </c>
      <c r="G22" s="4">
        <v>4.376578887467039E-3</v>
      </c>
      <c r="H22">
        <f t="shared" si="2"/>
        <v>-1.5958057706206424E-4</v>
      </c>
      <c r="K22">
        <f t="shared" si="0"/>
        <v>0.10570945579044333</v>
      </c>
      <c r="R22">
        <f t="array" ref="R22">CORREL($C$31:$C$530,B23:B522)</f>
        <v>0.60115580815691649</v>
      </c>
      <c r="S22">
        <f t="shared" si="4"/>
        <v>0.64103090806930585</v>
      </c>
    </row>
    <row r="23" spans="1:19" x14ac:dyDescent="0.35">
      <c r="A23">
        <f t="shared" si="3"/>
        <v>-7</v>
      </c>
      <c r="F23">
        <f t="shared" si="1"/>
        <v>-8</v>
      </c>
      <c r="G23" s="4">
        <v>9.4911244031001968E-4</v>
      </c>
      <c r="H23">
        <f t="shared" si="2"/>
        <v>2.4783540068469999E-3</v>
      </c>
      <c r="K23">
        <f t="shared" si="0"/>
        <v>0.19790964730006391</v>
      </c>
      <c r="R23">
        <f t="array" ref="R23">CORREL($C$31:$C$530,B24:B523)</f>
        <v>0.6084983659755655</v>
      </c>
      <c r="S23">
        <f t="shared" si="4"/>
        <v>0.64731974693489835</v>
      </c>
    </row>
    <row r="24" spans="1:19" x14ac:dyDescent="0.35">
      <c r="A24">
        <f t="shared" si="3"/>
        <v>-6</v>
      </c>
      <c r="F24">
        <f t="shared" si="1"/>
        <v>-7</v>
      </c>
      <c r="G24" s="4">
        <v>0</v>
      </c>
      <c r="H24">
        <f t="shared" si="2"/>
        <v>9.4911244031001968E-4</v>
      </c>
      <c r="K24">
        <f t="shared" si="0"/>
        <v>0.31293437747756275</v>
      </c>
      <c r="R24">
        <f t="array" ref="R24">CORREL($C$31:$C$530,B25:B524)</f>
        <v>0.62289839218613596</v>
      </c>
      <c r="S24">
        <f t="shared" si="4"/>
        <v>0.65222226335754774</v>
      </c>
    </row>
    <row r="25" spans="1:19" x14ac:dyDescent="0.35">
      <c r="A25">
        <f t="shared" si="3"/>
        <v>-5</v>
      </c>
      <c r="F25">
        <f t="shared" si="1"/>
        <v>-6</v>
      </c>
      <c r="G25" s="4">
        <v>0</v>
      </c>
      <c r="H25">
        <f t="shared" si="2"/>
        <v>8.2908606930101516E-3</v>
      </c>
      <c r="K25">
        <f t="shared" si="0"/>
        <v>0.43714897096102029</v>
      </c>
      <c r="R25">
        <f t="array" ref="R25">CORREL($C$31:$C$530,B26:B525)</f>
        <v>0.62841758683805671</v>
      </c>
      <c r="S25">
        <f t="shared" si="4"/>
        <v>0.66126554396798332</v>
      </c>
    </row>
    <row r="26" spans="1:19" x14ac:dyDescent="0.35">
      <c r="A26">
        <f t="shared" si="3"/>
        <v>-4</v>
      </c>
      <c r="F26">
        <f t="shared" si="1"/>
        <v>-5</v>
      </c>
      <c r="G26" s="4">
        <v>8.2908606930101516E-3</v>
      </c>
      <c r="H26">
        <f t="shared" si="2"/>
        <v>2.6847007604444435E-2</v>
      </c>
      <c r="K26">
        <f t="shared" si="0"/>
        <v>0.55580505224842969</v>
      </c>
      <c r="R26">
        <f t="array" ref="R26">CORREL($C$31:$C$530,B27:B526)</f>
        <v>0.63247157322274028</v>
      </c>
      <c r="S26">
        <f t="shared" si="4"/>
        <v>0.67758741663685118</v>
      </c>
    </row>
    <row r="27" spans="1:19" x14ac:dyDescent="0.35">
      <c r="A27">
        <f t="shared" si="3"/>
        <v>-3</v>
      </c>
      <c r="F27">
        <f t="shared" si="1"/>
        <v>-4</v>
      </c>
      <c r="G27" s="4">
        <v>4.3428728990464738E-2</v>
      </c>
      <c r="H27">
        <f t="shared" si="2"/>
        <v>3.8542573067560454E-2</v>
      </c>
      <c r="K27">
        <f t="shared" si="0"/>
        <v>0.64881533025412985</v>
      </c>
      <c r="R27">
        <f t="array" ref="R27">CORREL($C$31:$C$530,B28:B527)</f>
        <v>0.657978257117253</v>
      </c>
      <c r="S27">
        <f t="shared" si="4"/>
        <v>0.70256204272097089</v>
      </c>
    </row>
    <row r="28" spans="1:19" x14ac:dyDescent="0.35">
      <c r="A28">
        <f t="shared" si="3"/>
        <v>-2</v>
      </c>
      <c r="F28">
        <f t="shared" si="1"/>
        <v>-3</v>
      </c>
      <c r="G28" s="4">
        <v>0.11710917035547978</v>
      </c>
      <c r="H28">
        <f t="shared" si="2"/>
        <v>3.8457644189339973E-2</v>
      </c>
      <c r="K28">
        <f t="shared" si="0"/>
        <v>0.69864324156339142</v>
      </c>
      <c r="R28">
        <f t="array" ref="R28">CORREL($C$31:$C$530,B29:B528)</f>
        <v>0.68282354619894281</v>
      </c>
      <c r="S28">
        <f t="shared" si="4"/>
        <v>0.73383146934305643</v>
      </c>
    </row>
    <row r="29" spans="1:19" x14ac:dyDescent="0.35">
      <c r="A29">
        <f>A30-1</f>
        <v>-1</v>
      </c>
      <c r="F29">
        <f t="shared" si="1"/>
        <v>-2</v>
      </c>
      <c r="G29" s="4">
        <v>0.22924725590983483</v>
      </c>
      <c r="H29">
        <f t="shared" si="2"/>
        <v>2.7455997241762509E-2</v>
      </c>
      <c r="K29">
        <f t="shared" si="0"/>
        <v>0.69227116867148442</v>
      </c>
      <c r="R29">
        <f t="array" ref="R29">CORREL($C$31:$C$530,B30:B529)</f>
        <v>0.72487885127196228</v>
      </c>
      <c r="S29">
        <f t="shared" si="4"/>
        <v>0.77083411246842204</v>
      </c>
    </row>
    <row r="30" spans="1:19" x14ac:dyDescent="0.35">
      <c r="A30">
        <v>0</v>
      </c>
      <c r="B30" s="1" t="s">
        <v>0</v>
      </c>
      <c r="C30" t="s">
        <v>4</v>
      </c>
      <c r="F30">
        <f t="shared" si="1"/>
        <v>-1</v>
      </c>
      <c r="G30" s="4">
        <v>0.36884133870595237</v>
      </c>
      <c r="H30">
        <f t="shared" si="2"/>
        <v>3.9988883304715728E-3</v>
      </c>
      <c r="K30">
        <f t="shared" si="0"/>
        <v>0.62759231141318295</v>
      </c>
      <c r="R30">
        <f t="array" ref="R30">CORREL($C$31:$C$530,B31:B530)</f>
        <v>0.80084819083701952</v>
      </c>
      <c r="S30">
        <f t="shared" si="4"/>
        <v>0.80724866447198551</v>
      </c>
    </row>
    <row r="31" spans="1:19" x14ac:dyDescent="0.35">
      <c r="A31">
        <v>1</v>
      </c>
      <c r="B31">
        <v>13.915488608400578</v>
      </c>
      <c r="C31">
        <v>2.701654002333175</v>
      </c>
      <c r="F31">
        <f t="shared" si="1"/>
        <v>0</v>
      </c>
      <c r="G31" s="4">
        <v>0.51243430983254146</v>
      </c>
      <c r="H31">
        <f t="shared" si="2"/>
        <v>-2.8434969545947597E-2</v>
      </c>
      <c r="K31">
        <f t="shared" si="0"/>
        <v>0.51243430983254146</v>
      </c>
      <c r="R31">
        <f t="array" ref="R31">CORREL($C$31:$C$530,B32:B531)</f>
        <v>0.83641581797580289</v>
      </c>
      <c r="S31">
        <f t="shared" si="4"/>
        <v>0.83603439292267634</v>
      </c>
    </row>
    <row r="32" spans="1:19" x14ac:dyDescent="0.35">
      <c r="A32">
        <f>1+A31</f>
        <v>2</v>
      </c>
      <c r="B32">
        <v>11.756215664968432</v>
      </c>
      <c r="C32">
        <v>1.9503821681916265</v>
      </c>
      <c r="F32">
        <f t="shared" si="1"/>
        <v>1</v>
      </c>
      <c r="G32" s="4">
        <v>0.62759231141318295</v>
      </c>
      <c r="H32">
        <f t="shared" si="2"/>
        <v>-5.0479144322340019E-2</v>
      </c>
      <c r="K32">
        <f t="shared" si="0"/>
        <v>0.36884133870595237</v>
      </c>
      <c r="M32" t="str">
        <f t="array" ref="M32">IFERROR(SUM($K$11:$K$51*C12:C52),"")</f>
        <v/>
      </c>
      <c r="R32">
        <f t="array" ref="R32">CORREL($C$31:$C$530,B33:B532)</f>
        <v>0.84303816094342421</v>
      </c>
      <c r="S32">
        <f t="shared" si="4"/>
        <v>0.85221485159793942</v>
      </c>
    </row>
    <row r="33" spans="1:19" x14ac:dyDescent="0.35">
      <c r="A33">
        <f t="shared" ref="A33:A96" si="5">1+A32</f>
        <v>3</v>
      </c>
      <c r="B33">
        <v>10.575497327440363</v>
      </c>
      <c r="C33">
        <v>2.3640281467655813</v>
      </c>
      <c r="F33">
        <f t="shared" si="1"/>
        <v>2</v>
      </c>
      <c r="G33" s="4">
        <v>0.69227116867148442</v>
      </c>
      <c r="H33">
        <f t="shared" si="2"/>
        <v>-5.8306784366394471E-2</v>
      </c>
      <c r="K33">
        <f t="shared" si="0"/>
        <v>0.22924725590983483</v>
      </c>
      <c r="M33" t="str">
        <f t="array" ref="M33">IFERROR(SUM($K$11:$K$51*C13:C53),"")</f>
        <v/>
      </c>
      <c r="R33">
        <f t="array" ref="R33">CORREL($C$31:$C$530,B34:B533)</f>
        <v>0.84455433020737469</v>
      </c>
      <c r="S33">
        <f t="shared" si="4"/>
        <v>0.85347463887262898</v>
      </c>
    </row>
    <row r="34" spans="1:19" x14ac:dyDescent="0.35">
      <c r="A34">
        <f t="shared" si="5"/>
        <v>4</v>
      </c>
      <c r="B34">
        <v>10.544668374594549</v>
      </c>
      <c r="C34">
        <v>2.2497017979862881</v>
      </c>
      <c r="F34">
        <f t="shared" si="1"/>
        <v>3</v>
      </c>
      <c r="G34" s="4">
        <v>0.69864324156339142</v>
      </c>
      <c r="H34">
        <f t="shared" si="2"/>
        <v>-5.6199984201168451E-2</v>
      </c>
      <c r="K34">
        <f t="shared" si="0"/>
        <v>0.11710917035547978</v>
      </c>
      <c r="M34" t="str">
        <f t="array" ref="M34">IFERROR(SUM($K$11:$K$51*C14:C54),"")</f>
        <v/>
      </c>
      <c r="R34">
        <f t="array" ref="R34">CORREL($C$31:$C$530,B35:B534)</f>
        <v>0.81898564022138554</v>
      </c>
      <c r="S34">
        <f t="shared" si="4"/>
        <v>0.83876087141123867</v>
      </c>
    </row>
    <row r="35" spans="1:19" x14ac:dyDescent="0.35">
      <c r="A35">
        <f t="shared" si="5"/>
        <v>5</v>
      </c>
      <c r="B35">
        <v>11.135577494120163</v>
      </c>
      <c r="C35">
        <v>2.3565087338296897</v>
      </c>
      <c r="F35">
        <f t="shared" si="1"/>
        <v>4</v>
      </c>
      <c r="G35" s="4">
        <v>0.64881533025412985</v>
      </c>
      <c r="H35">
        <f t="shared" si="2"/>
        <v>-4.3182366696438601E-2</v>
      </c>
      <c r="K35">
        <f t="shared" si="0"/>
        <v>4.3428728990464738E-2</v>
      </c>
      <c r="M35" t="str">
        <f t="array" ref="M35">IFERROR(SUM($K$11:$K$51*C15:C55),"")</f>
        <v/>
      </c>
      <c r="R35">
        <f t="array" ref="R35">CORREL($C$31:$C$530,B36:B535)</f>
        <v>0.79799873085878525</v>
      </c>
      <c r="S35">
        <f t="shared" si="4"/>
        <v>0.81221528797154807</v>
      </c>
    </row>
    <row r="36" spans="1:19" x14ac:dyDescent="0.35">
      <c r="A36">
        <f t="shared" si="5"/>
        <v>6</v>
      </c>
      <c r="B36">
        <v>11.604072164961538</v>
      </c>
      <c r="C36">
        <v>2.9330223294771662</v>
      </c>
      <c r="F36">
        <f t="shared" si="1"/>
        <v>5</v>
      </c>
      <c r="G36" s="4">
        <v>0.55580505224842969</v>
      </c>
      <c r="H36">
        <f t="shared" si="2"/>
        <v>-2.564580328170929E-2</v>
      </c>
      <c r="K36">
        <f t="shared" si="0"/>
        <v>8.2908606930101516E-3</v>
      </c>
      <c r="M36" t="str">
        <f t="array" ref="M36">IFERROR(SUM($K$11:$K$51*C16:C56),"")</f>
        <v/>
      </c>
      <c r="R36">
        <f t="array" ref="R36">CORREL($C$31:$C$530,B37:B536)</f>
        <v>0.75440229627182531</v>
      </c>
      <c r="S36">
        <f t="shared" si="4"/>
        <v>0.7776741325089247</v>
      </c>
    </row>
    <row r="37" spans="1:19" x14ac:dyDescent="0.35">
      <c r="A37">
        <f t="shared" si="5"/>
        <v>7</v>
      </c>
      <c r="B37">
        <v>11.47052857120978</v>
      </c>
      <c r="C37">
        <v>2.1761601518087881</v>
      </c>
      <c r="F37">
        <f t="shared" si="1"/>
        <v>6</v>
      </c>
      <c r="G37" s="4">
        <v>0.43714897096102029</v>
      </c>
      <c r="H37">
        <f t="shared" si="2"/>
        <v>-5.5585121960480821E-3</v>
      </c>
      <c r="K37">
        <f t="shared" si="0"/>
        <v>0</v>
      </c>
      <c r="M37" t="str">
        <f t="array" ref="M37">IFERROR(SUM($K$11:$K$51*C17:C57),"")</f>
        <v/>
      </c>
      <c r="R37">
        <f t="array" ref="R37">CORREL($C$31:$C$530,B38:B537)</f>
        <v>0.73032545135219296</v>
      </c>
      <c r="S37">
        <f t="shared" si="4"/>
        <v>0.74026514202066851</v>
      </c>
    </row>
    <row r="38" spans="1:19" x14ac:dyDescent="0.35">
      <c r="A38">
        <f t="shared" si="5"/>
        <v>8</v>
      </c>
      <c r="B38">
        <v>10.396612717448859</v>
      </c>
      <c r="C38">
        <v>2.0240711669427394</v>
      </c>
      <c r="F38">
        <f t="shared" si="1"/>
        <v>7</v>
      </c>
      <c r="G38" s="4">
        <v>0.31293437747756275</v>
      </c>
      <c r="H38">
        <f t="shared" si="2"/>
        <v>9.1898633059587231E-3</v>
      </c>
      <c r="K38">
        <f t="shared" si="0"/>
        <v>0</v>
      </c>
      <c r="M38" t="str">
        <f t="array" ref="M38">IFERROR(SUM($K$11:$K$51*C18:C58),"")</f>
        <v/>
      </c>
      <c r="R38">
        <f t="array" ref="R38">CORREL($C$31:$C$530,B39:B538)</f>
        <v>0.68717849948812815</v>
      </c>
      <c r="S38">
        <f t="shared" si="4"/>
        <v>0.70360095480875451</v>
      </c>
    </row>
    <row r="39" spans="1:19" x14ac:dyDescent="0.35">
      <c r="A39">
        <f t="shared" si="5"/>
        <v>9</v>
      </c>
      <c r="B39">
        <v>9.9074231866673692</v>
      </c>
      <c r="C39">
        <v>2.3866860865191928</v>
      </c>
      <c r="F39">
        <f t="shared" si="1"/>
        <v>8</v>
      </c>
      <c r="G39" s="4">
        <v>0.19790964730006391</v>
      </c>
      <c r="H39">
        <f t="shared" si="2"/>
        <v>2.2824538667878258E-2</v>
      </c>
      <c r="K39">
        <f t="shared" si="0"/>
        <v>9.4911244031001968E-4</v>
      </c>
      <c r="M39" t="str">
        <f t="array" ref="M39">IFERROR(SUM($K$11:$K$51*C19:C59),"")</f>
        <v/>
      </c>
      <c r="R39">
        <f t="array" ref="R39">CORREL($C$31:$C$530,B40:B539)</f>
        <v>0.66029632918215275</v>
      </c>
      <c r="S39">
        <f t="shared" si="4"/>
        <v>0.67080526736748436</v>
      </c>
    </row>
    <row r="40" spans="1:19" x14ac:dyDescent="0.35">
      <c r="A40">
        <f t="shared" si="5"/>
        <v>10</v>
      </c>
      <c r="B40">
        <v>12.265668100585351</v>
      </c>
      <c r="C40">
        <v>2.5245304722282338</v>
      </c>
      <c r="F40">
        <f t="shared" si="1"/>
        <v>9</v>
      </c>
      <c r="G40" s="4">
        <v>0.10570945579044333</v>
      </c>
      <c r="H40">
        <f t="shared" si="2"/>
        <v>2.9947289782810887E-2</v>
      </c>
      <c r="K40">
        <f t="shared" si="0"/>
        <v>4.376578887467039E-3</v>
      </c>
      <c r="M40" t="str">
        <f t="array" ref="M40">IFERROR(SUM($K$11:$K$51*C20:C60),"")</f>
        <v/>
      </c>
      <c r="R40">
        <f t="array" ref="R40">CORREL($C$31:$C$530,B41:B540)</f>
        <v>0.63948317845354075</v>
      </c>
      <c r="S40">
        <f t="shared" si="4"/>
        <v>0.64948275665442545</v>
      </c>
    </row>
    <row r="41" spans="1:19" x14ac:dyDescent="0.35">
      <c r="A41">
        <f t="shared" si="5"/>
        <v>11</v>
      </c>
      <c r="B41">
        <v>11.920433874559633</v>
      </c>
      <c r="C41">
        <v>2.4321944581246084</v>
      </c>
      <c r="F41">
        <f t="shared" si="1"/>
        <v>10</v>
      </c>
      <c r="G41" s="4">
        <v>4.3456554063633628E-2</v>
      </c>
      <c r="H41">
        <f t="shared" si="2"/>
        <v>2.9377045605386606E-2</v>
      </c>
      <c r="K41">
        <f t="shared" si="0"/>
        <v>7.6444647575619933E-3</v>
      </c>
      <c r="M41" t="str">
        <f t="array" ref="M41">IFERROR(SUM($K$11:$K$51*C21:C61),"")</f>
        <v/>
      </c>
    </row>
    <row r="42" spans="1:19" x14ac:dyDescent="0.35">
      <c r="A42">
        <f t="shared" si="5"/>
        <v>12</v>
      </c>
      <c r="B42">
        <v>12.922529695634999</v>
      </c>
      <c r="C42">
        <v>1.9477204520215978</v>
      </c>
      <c r="F42">
        <f t="shared" si="1"/>
        <v>11</v>
      </c>
      <c r="G42" s="4">
        <v>1.058069794221053E-2</v>
      </c>
      <c r="H42">
        <f t="shared" si="2"/>
        <v>2.2330367476591392E-2</v>
      </c>
      <c r="K42">
        <f t="shared" si="0"/>
        <v>7.0329104708759952E-3</v>
      </c>
      <c r="M42" t="str">
        <f t="array" ref="M42">IFERROR(SUM($K$11:$K$51*C22:C62),"")</f>
        <v/>
      </c>
    </row>
    <row r="43" spans="1:19" x14ac:dyDescent="0.35">
      <c r="A43">
        <f t="shared" si="5"/>
        <v>13</v>
      </c>
      <c r="B43">
        <v>13.62997650982539</v>
      </c>
      <c r="C43">
        <v>2.1379781731098051</v>
      </c>
      <c r="F43">
        <f t="shared" si="1"/>
        <v>12</v>
      </c>
      <c r="G43" s="4">
        <v>3.520929737882129E-5</v>
      </c>
      <c r="H43">
        <f t="shared" si="2"/>
        <v>1.0510279347452887E-2</v>
      </c>
      <c r="K43">
        <f t="shared" si="0"/>
        <v>4.9932233475842051E-3</v>
      </c>
      <c r="M43" t="str">
        <f t="array" ref="M43">IFERROR(SUM($K$11:$K$51*C23:C63),"")</f>
        <v/>
      </c>
    </row>
    <row r="44" spans="1:19" x14ac:dyDescent="0.35">
      <c r="A44">
        <f t="shared" si="5"/>
        <v>14</v>
      </c>
      <c r="B44">
        <v>12.317493208911577</v>
      </c>
      <c r="C44">
        <v>2.0437973844595532</v>
      </c>
      <c r="F44">
        <f t="shared" si="1"/>
        <v>13</v>
      </c>
      <c r="G44" s="4">
        <v>0</v>
      </c>
      <c r="H44">
        <f t="shared" si="2"/>
        <v>2.5676118498892277E-4</v>
      </c>
      <c r="K44">
        <f t="shared" si="0"/>
        <v>2.5990615623128015E-3</v>
      </c>
      <c r="M44" t="str">
        <f t="array" ref="M44">IFERROR(SUM($K$11:$K$51*C24:C64),"")</f>
        <v/>
      </c>
    </row>
    <row r="45" spans="1:19" x14ac:dyDescent="0.35">
      <c r="A45">
        <f t="shared" si="5"/>
        <v>15</v>
      </c>
      <c r="B45">
        <v>12.972404861009098</v>
      </c>
      <c r="C45">
        <v>1.9201758812041465</v>
      </c>
      <c r="F45">
        <f t="shared" si="1"/>
        <v>14</v>
      </c>
      <c r="G45" s="4">
        <v>2.215518876101015E-4</v>
      </c>
      <c r="H45">
        <f t="shared" si="2"/>
        <v>-4.43103775220203E-4</v>
      </c>
      <c r="K45">
        <f t="shared" si="0"/>
        <v>0</v>
      </c>
      <c r="M45" t="str">
        <f t="array" ref="M45">IFERROR(SUM($K$11:$K$51*C25:C65),"")</f>
        <v/>
      </c>
    </row>
    <row r="46" spans="1:19" x14ac:dyDescent="0.35">
      <c r="A46">
        <f t="shared" si="5"/>
        <v>16</v>
      </c>
      <c r="B46">
        <v>11.692843196859178</v>
      </c>
      <c r="C46">
        <v>2.3503503882862353</v>
      </c>
      <c r="F46">
        <f t="shared" si="1"/>
        <v>15</v>
      </c>
      <c r="G46" s="4">
        <v>0</v>
      </c>
      <c r="H46">
        <f t="shared" si="2"/>
        <v>4.6655610255710682E-4</v>
      </c>
      <c r="K46">
        <f t="shared" si="0"/>
        <v>0</v>
      </c>
      <c r="M46" t="str">
        <f t="array" ref="M46">IFERROR(SUM($K$11:$K$51*C26:C66),"")</f>
        <v/>
      </c>
    </row>
    <row r="47" spans="1:19" x14ac:dyDescent="0.35">
      <c r="A47">
        <f t="shared" si="5"/>
        <v>17</v>
      </c>
      <c r="B47">
        <v>11.204535201302829</v>
      </c>
      <c r="C47">
        <v>1.44320214032849</v>
      </c>
      <c r="F47">
        <f t="shared" si="1"/>
        <v>16</v>
      </c>
      <c r="G47" s="4">
        <v>2.4500421494700529E-4</v>
      </c>
      <c r="H47">
        <f t="shared" si="2"/>
        <v>-4.9000842989401058E-4</v>
      </c>
      <c r="K47">
        <f t="shared" si="0"/>
        <v>1.1680978417706004E-3</v>
      </c>
      <c r="M47" t="str">
        <f t="array" ref="M47">IFERROR(SUM($K$11:$K$51*C27:C67),"")</f>
        <v/>
      </c>
    </row>
    <row r="48" spans="1:19" x14ac:dyDescent="0.35">
      <c r="A48">
        <f t="shared" si="5"/>
        <v>18</v>
      </c>
      <c r="B48">
        <v>12.048406313609707</v>
      </c>
      <c r="C48">
        <v>2.8127533395215636</v>
      </c>
      <c r="F48">
        <f t="shared" si="1"/>
        <v>17</v>
      </c>
      <c r="G48" s="4">
        <v>0</v>
      </c>
      <c r="H48">
        <f t="shared" si="2"/>
        <v>2.4500421494700529E-4</v>
      </c>
      <c r="K48">
        <f t="shared" si="0"/>
        <v>1.8052176975942916E-3</v>
      </c>
      <c r="M48" t="str">
        <f t="array" ref="M48">IFERROR(SUM($K$11:$K$51*C28:C68),"")</f>
        <v/>
      </c>
    </row>
    <row r="49" spans="1:14" x14ac:dyDescent="0.35">
      <c r="A49">
        <f t="shared" si="5"/>
        <v>19</v>
      </c>
      <c r="B49">
        <v>10.751014940584257</v>
      </c>
      <c r="C49">
        <v>2.3702892492566083</v>
      </c>
      <c r="F49">
        <f t="shared" si="1"/>
        <v>18</v>
      </c>
      <c r="G49" s="4">
        <v>0</v>
      </c>
      <c r="H49">
        <f t="shared" si="2"/>
        <v>2.0288423502766272E-5</v>
      </c>
      <c r="K49">
        <f t="shared" si="0"/>
        <v>2.2760530351587428E-3</v>
      </c>
      <c r="M49" t="str">
        <f t="array" ref="M49">IFERROR(SUM($K$11:$K$51*C29:C69),"")</f>
        <v/>
      </c>
    </row>
    <row r="50" spans="1:14" x14ac:dyDescent="0.35">
      <c r="A50">
        <f t="shared" si="5"/>
        <v>20</v>
      </c>
      <c r="B50">
        <v>10.873252730809856</v>
      </c>
      <c r="C50">
        <v>1.9871020625365241</v>
      </c>
      <c r="F50">
        <f t="shared" si="1"/>
        <v>19</v>
      </c>
      <c r="G50" s="4">
        <v>2.0288423502766272E-5</v>
      </c>
      <c r="H50">
        <f t="shared" si="2"/>
        <v>6.290466971841074E-6</v>
      </c>
      <c r="K50">
        <f t="shared" si="0"/>
        <v>2.3844140803911998E-3</v>
      </c>
      <c r="M50" t="str">
        <f t="array" ref="M50">IFERROR(SUM($K$11:$K$51*C30:C70),"")</f>
        <v/>
      </c>
    </row>
    <row r="51" spans="1:14" x14ac:dyDescent="0.35">
      <c r="A51">
        <f t="shared" si="5"/>
        <v>21</v>
      </c>
      <c r="B51">
        <v>13.915488608400578</v>
      </c>
      <c r="C51">
        <v>2.5333739585386938</v>
      </c>
      <c r="F51">
        <f t="shared" si="1"/>
        <v>20</v>
      </c>
      <c r="G51" s="4">
        <v>4.6867313977373618E-5</v>
      </c>
      <c r="K51">
        <f t="shared" si="0"/>
        <v>2.4448653554916175E-3</v>
      </c>
      <c r="M51">
        <f t="array" ref="M51">IFERROR(SUM($K$11:$K$51*C31:C71)+$D$2,"")</f>
        <v>11.860440069179711</v>
      </c>
      <c r="N51">
        <f>(M51-B51)^2</f>
        <v>4.223224498553817</v>
      </c>
    </row>
    <row r="52" spans="1:14" x14ac:dyDescent="0.35">
      <c r="A52">
        <f t="shared" si="5"/>
        <v>22</v>
      </c>
      <c r="B52">
        <v>11.756215664968432</v>
      </c>
      <c r="C52">
        <v>2.0431733571122783</v>
      </c>
      <c r="M52">
        <f t="array" ref="M52">IFERROR(SUM($K$11:$K$51*C32:C72)+$D$2,"")</f>
        <v>11.828860676975497</v>
      </c>
      <c r="N52">
        <f t="shared" ref="N52:N115" si="6">(M52-B52)^2</f>
        <v>5.2772977695066461E-3</v>
      </c>
    </row>
    <row r="53" spans="1:14" x14ac:dyDescent="0.35">
      <c r="A53">
        <f t="shared" si="5"/>
        <v>23</v>
      </c>
      <c r="B53">
        <v>10.575497327440363</v>
      </c>
      <c r="C53">
        <v>2.0735904646459824</v>
      </c>
      <c r="G53">
        <f>SUM(G11:G51)</f>
        <v>5.6484613927867722</v>
      </c>
      <c r="M53">
        <f t="array" ref="M53">IFERROR(SUM($K$11:$K$51*C33:C73)+$D$2,"")</f>
        <v>11.745333503107091</v>
      </c>
      <c r="N53">
        <f t="shared" si="6"/>
        <v>1.3685166778985545</v>
      </c>
    </row>
    <row r="54" spans="1:14" x14ac:dyDescent="0.35">
      <c r="A54">
        <f t="shared" si="5"/>
        <v>24</v>
      </c>
      <c r="B54">
        <v>10.544668374594549</v>
      </c>
      <c r="C54">
        <v>1.7350781764557688</v>
      </c>
      <c r="M54">
        <f t="array" ref="M54">IFERROR(SUM($K$11:$K$51*C34:C74)+$D$2,"")</f>
        <v>11.635176057031527</v>
      </c>
      <c r="N54">
        <f t="shared" si="6"/>
        <v>1.1892070054540702</v>
      </c>
    </row>
    <row r="55" spans="1:14" x14ac:dyDescent="0.35">
      <c r="A55">
        <f t="shared" si="5"/>
        <v>25</v>
      </c>
      <c r="B55">
        <v>11.135577494120163</v>
      </c>
      <c r="C55">
        <v>1.6484458148882595</v>
      </c>
      <c r="M55">
        <f t="array" ref="M55">IFERROR(SUM($K$11:$K$51*C35:C75)+$D$2,"")</f>
        <v>11.52983200370031</v>
      </c>
      <c r="N55">
        <f t="shared" si="6"/>
        <v>0.15543661832428227</v>
      </c>
    </row>
    <row r="56" spans="1:14" x14ac:dyDescent="0.35">
      <c r="A56">
        <f t="shared" si="5"/>
        <v>26</v>
      </c>
      <c r="B56">
        <v>11.604072164961538</v>
      </c>
      <c r="C56">
        <v>1.8061292419154051</v>
      </c>
      <c r="M56">
        <f t="array" ref="M56">IFERROR(SUM($K$11:$K$51*C36:C76)+$D$2,"")</f>
        <v>11.465868907462868</v>
      </c>
      <c r="N56">
        <f t="shared" si="6"/>
        <v>1.9100140383243751E-2</v>
      </c>
    </row>
    <row r="57" spans="1:14" x14ac:dyDescent="0.35">
      <c r="A57">
        <f t="shared" si="5"/>
        <v>27</v>
      </c>
      <c r="B57">
        <v>11.47052857120978</v>
      </c>
      <c r="C57">
        <v>3.1492837004261629</v>
      </c>
      <c r="M57">
        <f t="array" ref="M57">IFERROR(SUM($K$11:$K$51*C37:C77)+$D$2,"")</f>
        <v>11.47281818164689</v>
      </c>
      <c r="N57">
        <f t="shared" si="6"/>
        <v>5.2423159537228473E-6</v>
      </c>
    </row>
    <row r="58" spans="1:14" x14ac:dyDescent="0.35">
      <c r="A58">
        <f t="shared" si="5"/>
        <v>28</v>
      </c>
      <c r="B58">
        <v>10.396612717448859</v>
      </c>
      <c r="C58">
        <v>2.2425076526756356</v>
      </c>
      <c r="M58">
        <f t="array" ref="M58">IFERROR(SUM($K$11:$K$51*C38:C78)+$D$2,"")</f>
        <v>11.561158461314472</v>
      </c>
      <c r="N58">
        <f t="shared" si="6"/>
        <v>1.3561667895555141</v>
      </c>
    </row>
    <row r="59" spans="1:14" x14ac:dyDescent="0.35">
      <c r="A59">
        <f t="shared" si="5"/>
        <v>29</v>
      </c>
      <c r="B59">
        <v>9.9074231866673692</v>
      </c>
      <c r="C59">
        <v>1.6917484672886254</v>
      </c>
      <c r="M59">
        <f t="array" ref="M59">IFERROR(SUM($K$11:$K$51*C39:C79)+$D$2,"")</f>
        <v>11.732741521236846</v>
      </c>
      <c r="N59">
        <f t="shared" si="6"/>
        <v>3.3317870225154902</v>
      </c>
    </row>
    <row r="60" spans="1:14" x14ac:dyDescent="0.35">
      <c r="A60">
        <f t="shared" si="5"/>
        <v>30</v>
      </c>
      <c r="B60">
        <v>12.265668100585351</v>
      </c>
      <c r="C60">
        <v>2.2078624561291433</v>
      </c>
      <c r="M60">
        <f t="array" ref="M60">IFERROR(SUM($K$11:$K$51*C40:C80)+$D$2,"")</f>
        <v>11.973079526647883</v>
      </c>
      <c r="N60">
        <f t="shared" si="6"/>
        <v>8.5608073598761478E-2</v>
      </c>
    </row>
    <row r="61" spans="1:14" x14ac:dyDescent="0.35">
      <c r="A61">
        <f t="shared" si="5"/>
        <v>31</v>
      </c>
      <c r="B61">
        <v>11.920433874559633</v>
      </c>
      <c r="C61">
        <v>2.8445695055222791</v>
      </c>
      <c r="M61">
        <f t="array" ref="M61">IFERROR(SUM($K$11:$K$51*C41:C81)+$D$2,"")</f>
        <v>12.238314375801131</v>
      </c>
      <c r="N61">
        <f t="shared" si="6"/>
        <v>0.10104801306954646</v>
      </c>
    </row>
    <row r="62" spans="1:14" x14ac:dyDescent="0.35">
      <c r="A62">
        <f t="shared" si="5"/>
        <v>32</v>
      </c>
      <c r="B62">
        <v>12.922529695634999</v>
      </c>
      <c r="C62">
        <v>2.571474749593321</v>
      </c>
      <c r="M62">
        <f t="array" ref="M62">IFERROR(SUM($K$11:$K$51*C42:C82)+$D$2,"")</f>
        <v>12.460739416000951</v>
      </c>
      <c r="N62">
        <f t="shared" si="6"/>
        <v>0.21325026236449229</v>
      </c>
    </row>
    <row r="63" spans="1:14" x14ac:dyDescent="0.35">
      <c r="A63">
        <f t="shared" si="5"/>
        <v>33</v>
      </c>
      <c r="B63">
        <v>13.62997650982539</v>
      </c>
      <c r="C63">
        <v>2.6905923088683403</v>
      </c>
      <c r="M63">
        <f t="array" ref="M63">IFERROR(SUM($K$11:$K$51*C43:C83)+$D$2,"")</f>
        <v>12.582750429043598</v>
      </c>
      <c r="N63">
        <f t="shared" si="6"/>
        <v>1.0966824642695927</v>
      </c>
    </row>
    <row r="64" spans="1:14" x14ac:dyDescent="0.35">
      <c r="A64">
        <f t="shared" si="5"/>
        <v>34</v>
      </c>
      <c r="B64">
        <v>12.317493208911577</v>
      </c>
      <c r="C64">
        <v>2.0665073698899068</v>
      </c>
      <c r="M64">
        <f t="array" ref="M64">IFERROR(SUM($K$11:$K$51*C44:C84)+$D$2,"")</f>
        <v>12.569554720342323</v>
      </c>
      <c r="N64">
        <f t="shared" si="6"/>
        <v>6.3535005544752124E-2</v>
      </c>
    </row>
    <row r="65" spans="1:14" x14ac:dyDescent="0.35">
      <c r="A65">
        <f t="shared" si="5"/>
        <v>35</v>
      </c>
      <c r="B65">
        <v>12.972404861009098</v>
      </c>
      <c r="C65">
        <v>1.9261061732962284</v>
      </c>
      <c r="M65">
        <f t="array" ref="M65">IFERROR(SUM($K$11:$K$51*C45:C85)+$D$2,"")</f>
        <v>12.414719627265752</v>
      </c>
      <c r="N65">
        <f t="shared" si="6"/>
        <v>0.31101281993537022</v>
      </c>
    </row>
    <row r="66" spans="1:14" x14ac:dyDescent="0.35">
      <c r="A66">
        <f t="shared" si="5"/>
        <v>36</v>
      </c>
      <c r="B66">
        <v>11.692843196859178</v>
      </c>
      <c r="C66">
        <v>1.4036463827759094</v>
      </c>
      <c r="M66">
        <f t="array" ref="M66">IFERROR(SUM($K$11:$K$51*C46:C86)+$D$2,"")</f>
        <v>12.154645264239946</v>
      </c>
      <c r="N66">
        <f t="shared" si="6"/>
        <v>0.21326114943715149</v>
      </c>
    </row>
    <row r="67" spans="1:14" x14ac:dyDescent="0.35">
      <c r="A67">
        <f t="shared" si="5"/>
        <v>37</v>
      </c>
      <c r="B67">
        <v>11.204535201302829</v>
      </c>
      <c r="C67">
        <v>2.241862051616434</v>
      </c>
      <c r="M67">
        <f t="array" ref="M67">IFERROR(SUM($K$11:$K$51*C47:C87)+$D$2,"")</f>
        <v>11.843221966073905</v>
      </c>
      <c r="N67">
        <f t="shared" si="6"/>
        <v>0.4079207834937445</v>
      </c>
    </row>
    <row r="68" spans="1:14" x14ac:dyDescent="0.35">
      <c r="A68">
        <f t="shared" si="5"/>
        <v>38</v>
      </c>
      <c r="B68">
        <v>12.048406313609707</v>
      </c>
      <c r="C68">
        <v>1.9192338128260773</v>
      </c>
      <c r="M68">
        <f t="array" ref="M68">IFERROR(SUM($K$11:$K$51*C48:C88)+$D$2,"")</f>
        <v>11.515335494387449</v>
      </c>
      <c r="N68">
        <f t="shared" si="6"/>
        <v>0.2841644983062897</v>
      </c>
    </row>
    <row r="69" spans="1:14" x14ac:dyDescent="0.35">
      <c r="A69">
        <f t="shared" si="5"/>
        <v>39</v>
      </c>
      <c r="B69">
        <v>10.751014940584257</v>
      </c>
      <c r="C69">
        <v>1.9391538405312951</v>
      </c>
      <c r="M69">
        <f t="array" ref="M69">IFERROR(SUM($K$11:$K$51*C49:C89)+$D$2,"")</f>
        <v>11.187240134462183</v>
      </c>
      <c r="N69">
        <f t="shared" si="6"/>
        <v>0.19029241977383377</v>
      </c>
    </row>
    <row r="70" spans="1:14" x14ac:dyDescent="0.35">
      <c r="A70">
        <f t="shared" si="5"/>
        <v>40</v>
      </c>
      <c r="B70">
        <v>10.873252730809856</v>
      </c>
      <c r="C70">
        <v>2.2411146387689529</v>
      </c>
      <c r="M70">
        <f t="array" ref="M70">IFERROR(SUM($K$11:$K$51*C50:C90)+$D$2,"")</f>
        <v>10.866411064259227</v>
      </c>
      <c r="N70">
        <f t="shared" si="6"/>
        <v>4.6808401190001945E-5</v>
      </c>
    </row>
    <row r="71" spans="1:14" x14ac:dyDescent="0.35">
      <c r="A71">
        <f t="shared" si="5"/>
        <v>41</v>
      </c>
      <c r="B71">
        <v>11.400436202813768</v>
      </c>
      <c r="C71">
        <v>1.8806554326094562</v>
      </c>
      <c r="M71">
        <f t="array" ref="M71">IFERROR(SUM($K$11:$K$51*C51:C91)+$D$2,"")</f>
        <v>10.564227395851454</v>
      </c>
      <c r="N71">
        <f t="shared" si="6"/>
        <v>0.69924516884133792</v>
      </c>
    </row>
    <row r="72" spans="1:14" x14ac:dyDescent="0.35">
      <c r="A72">
        <f t="shared" si="5"/>
        <v>42</v>
      </c>
      <c r="B72">
        <v>9.8947665881667763</v>
      </c>
      <c r="C72">
        <v>1.2288272876895019</v>
      </c>
      <c r="M72">
        <f t="array" ref="M72">IFERROR(SUM($K$11:$K$51*C52:C92)+$D$2,"")</f>
        <v>10.307560824545716</v>
      </c>
      <c r="N72">
        <f t="shared" si="6"/>
        <v>0.1703990815876717</v>
      </c>
    </row>
    <row r="73" spans="1:14" x14ac:dyDescent="0.35">
      <c r="A73">
        <f t="shared" si="5"/>
        <v>43</v>
      </c>
      <c r="B73">
        <v>8.4393910808461747</v>
      </c>
      <c r="C73">
        <v>1.4886442267848676</v>
      </c>
      <c r="M73">
        <f t="array" ref="M73">IFERROR(SUM($K$11:$K$51*C53:C93)+$D$2,"")</f>
        <v>10.108141522183764</v>
      </c>
      <c r="N73">
        <f t="shared" si="6"/>
        <v>2.7847280354644006</v>
      </c>
    </row>
    <row r="74" spans="1:14" x14ac:dyDescent="0.35">
      <c r="A74">
        <f t="shared" si="5"/>
        <v>44</v>
      </c>
      <c r="B74">
        <v>9.9341820421377349</v>
      </c>
      <c r="C74">
        <v>1.9898907165948274</v>
      </c>
      <c r="M74">
        <f t="array" ref="M74">IFERROR(SUM($K$11:$K$51*C54:C94)+$D$2,"")</f>
        <v>9.9769476087277376</v>
      </c>
      <c r="N74">
        <f t="shared" si="6"/>
        <v>1.8288936857639496E-3</v>
      </c>
    </row>
    <row r="75" spans="1:14" x14ac:dyDescent="0.35">
      <c r="A75">
        <f t="shared" si="5"/>
        <v>45</v>
      </c>
      <c r="B75">
        <v>8.4022576056361018</v>
      </c>
      <c r="C75">
        <v>2.0841112431330115</v>
      </c>
      <c r="M75">
        <f t="array" ref="M75">IFERROR(SUM($K$11:$K$51*C55:C95)+$D$2,"")</f>
        <v>9.9170158756075857</v>
      </c>
      <c r="N75">
        <f t="shared" si="6"/>
        <v>2.2944926164470028</v>
      </c>
    </row>
    <row r="76" spans="1:14" x14ac:dyDescent="0.35">
      <c r="A76">
        <f t="shared" si="5"/>
        <v>46</v>
      </c>
      <c r="B76">
        <v>9.8663015721505971</v>
      </c>
      <c r="C76">
        <v>1.9555504474534404</v>
      </c>
      <c r="M76">
        <f t="array" ref="M76">IFERROR(SUM($K$11:$K$51*C56:C96)+$D$2,"")</f>
        <v>9.9386222612520196</v>
      </c>
      <c r="N76">
        <f t="shared" si="6"/>
        <v>5.2302820721046158E-3</v>
      </c>
    </row>
    <row r="77" spans="1:14" x14ac:dyDescent="0.35">
      <c r="A77">
        <f t="shared" si="5"/>
        <v>47</v>
      </c>
      <c r="B77">
        <v>10.912056148430946</v>
      </c>
      <c r="C77">
        <v>1.4927502067058107</v>
      </c>
      <c r="M77">
        <f t="array" ref="M77">IFERROR(SUM($K$11:$K$51*C57:C97)+$D$2,"")</f>
        <v>10.058518810676281</v>
      </c>
      <c r="N77">
        <f t="shared" si="6"/>
        <v>0.72852598694132009</v>
      </c>
    </row>
    <row r="78" spans="1:14" x14ac:dyDescent="0.35">
      <c r="A78">
        <f t="shared" si="5"/>
        <v>48</v>
      </c>
      <c r="B78">
        <v>8.5833346360917204</v>
      </c>
      <c r="C78">
        <v>1.7614754517321431</v>
      </c>
      <c r="M78">
        <f t="array" ref="M78">IFERROR(SUM($K$11:$K$51*C58:C98)+$D$2,"")</f>
        <v>10.291975440272164</v>
      </c>
      <c r="N78">
        <f t="shared" si="6"/>
        <v>2.9194533977103942</v>
      </c>
    </row>
    <row r="79" spans="1:14" x14ac:dyDescent="0.35">
      <c r="A79">
        <f t="shared" si="5"/>
        <v>49</v>
      </c>
      <c r="B79">
        <v>8.6278712422336632</v>
      </c>
      <c r="C79">
        <v>2.7892728174052834</v>
      </c>
      <c r="M79">
        <f t="array" ref="M79">IFERROR(SUM($K$11:$K$51*C59:C99)+$D$2,"")</f>
        <v>10.63799827323038</v>
      </c>
      <c r="N79">
        <f t="shared" si="6"/>
        <v>4.0406106807436766</v>
      </c>
    </row>
    <row r="80" spans="1:14" x14ac:dyDescent="0.35">
      <c r="A80">
        <f t="shared" si="5"/>
        <v>50</v>
      </c>
      <c r="B80">
        <v>9.5643554408369909</v>
      </c>
      <c r="C80">
        <v>2.2477678902731086</v>
      </c>
      <c r="M80">
        <f t="array" ref="M80">IFERROR(SUM($K$11:$K$51*C60:C100)+$D$2,"")</f>
        <v>11.067782714376422</v>
      </c>
      <c r="N80">
        <f t="shared" si="6"/>
        <v>2.2602935668222082</v>
      </c>
    </row>
    <row r="81" spans="1:14" x14ac:dyDescent="0.35">
      <c r="A81">
        <f t="shared" si="5"/>
        <v>51</v>
      </c>
      <c r="B81">
        <v>11.49845793809148</v>
      </c>
      <c r="C81">
        <v>2.3557487722188664</v>
      </c>
      <c r="M81">
        <f t="array" ref="M81">IFERROR(SUM($K$11:$K$51*C61:C101)+$D$2,"")</f>
        <v>11.535072385681389</v>
      </c>
      <c r="N81">
        <f t="shared" si="6"/>
        <v>1.3406177723141487E-3</v>
      </c>
    </row>
    <row r="82" spans="1:14" x14ac:dyDescent="0.35">
      <c r="A82">
        <f t="shared" si="5"/>
        <v>52</v>
      </c>
      <c r="B82">
        <v>12.908913137371952</v>
      </c>
      <c r="C82">
        <v>2.7619820832432964</v>
      </c>
      <c r="M82">
        <f t="array" ref="M82">IFERROR(SUM($K$11:$K$51*C62:C102)+$D$2,"")</f>
        <v>11.981716991137743</v>
      </c>
      <c r="N82">
        <f t="shared" si="6"/>
        <v>0.85969269359156886</v>
      </c>
    </row>
    <row r="83" spans="1:14" x14ac:dyDescent="0.35">
      <c r="A83">
        <f t="shared" si="5"/>
        <v>53</v>
      </c>
      <c r="B83">
        <v>12.030631633181825</v>
      </c>
      <c r="C83">
        <v>2.299081045798232</v>
      </c>
      <c r="M83">
        <f t="array" ref="M83">IFERROR(SUM($K$11:$K$51*C63:C103)+$D$2,"")</f>
        <v>12.335846871492501</v>
      </c>
      <c r="N83">
        <f t="shared" si="6"/>
        <v>9.3156341697043066E-2</v>
      </c>
    </row>
    <row r="84" spans="1:14" x14ac:dyDescent="0.35">
      <c r="A84">
        <f t="shared" si="5"/>
        <v>54</v>
      </c>
      <c r="B84">
        <v>12.629929020131348</v>
      </c>
      <c r="C84">
        <v>2.3835831481052505</v>
      </c>
      <c r="M84">
        <f t="array" ref="M84">IFERROR(SUM($K$11:$K$51*C64:C104)+$D$2,"")</f>
        <v>12.540284356214492</v>
      </c>
      <c r="N84">
        <f t="shared" si="6"/>
        <v>8.0361657687659828E-3</v>
      </c>
    </row>
    <row r="85" spans="1:14" x14ac:dyDescent="0.35">
      <c r="A85">
        <f t="shared" si="5"/>
        <v>55</v>
      </c>
      <c r="B85">
        <v>13.333025837652015</v>
      </c>
      <c r="C85">
        <v>2.7207455466731894</v>
      </c>
      <c r="M85">
        <f t="array" ref="M85">IFERROR(SUM($K$11:$K$51*C65:C105)+$D$2,"")</f>
        <v>12.570148824130728</v>
      </c>
      <c r="N85">
        <f t="shared" si="6"/>
        <v>0.58198133775915761</v>
      </c>
    </row>
    <row r="86" spans="1:14" x14ac:dyDescent="0.35">
      <c r="A86">
        <f t="shared" si="5"/>
        <v>56</v>
      </c>
      <c r="B86">
        <v>13.326981352592135</v>
      </c>
      <c r="C86">
        <v>1.6599832072411893</v>
      </c>
      <c r="M86">
        <f t="array" ref="M86">IFERROR(SUM($K$11:$K$51*C66:C106)+$D$2,"")</f>
        <v>12.429175270223803</v>
      </c>
      <c r="N86">
        <f t="shared" si="6"/>
        <v>0.80605576153757186</v>
      </c>
    </row>
    <row r="87" spans="1:14" x14ac:dyDescent="0.35">
      <c r="A87">
        <f t="shared" si="5"/>
        <v>57</v>
      </c>
      <c r="B87">
        <v>13.24576101332681</v>
      </c>
      <c r="C87">
        <v>1.7307313162025386</v>
      </c>
      <c r="M87">
        <f t="array" ref="M87">IFERROR(SUM($K$11:$K$51*C67:C107)+$D$2,"")</f>
        <v>12.128214971397941</v>
      </c>
      <c r="N87">
        <f t="shared" si="6"/>
        <v>1.2489091558308798</v>
      </c>
    </row>
    <row r="88" spans="1:14" x14ac:dyDescent="0.35">
      <c r="A88">
        <f t="shared" si="5"/>
        <v>58</v>
      </c>
      <c r="B88">
        <v>9.9410126766454319</v>
      </c>
      <c r="C88">
        <v>1.7422520089133682</v>
      </c>
      <c r="M88">
        <f t="array" ref="M88">IFERROR(SUM($K$11:$K$51*C68:C108)+$D$2,"")</f>
        <v>11.694172271986753</v>
      </c>
      <c r="N88">
        <f t="shared" si="6"/>
        <v>3.0735685667373454</v>
      </c>
    </row>
    <row r="89" spans="1:14" x14ac:dyDescent="0.35">
      <c r="A89">
        <f t="shared" si="5"/>
        <v>59</v>
      </c>
      <c r="B89">
        <v>12.26983096568215</v>
      </c>
      <c r="C89">
        <v>1.8765581427276665</v>
      </c>
      <c r="M89">
        <f t="array" ref="M89">IFERROR(SUM($K$11:$K$51*C69:C109)+$D$2,"")</f>
        <v>11.168850122882624</v>
      </c>
      <c r="N89">
        <f t="shared" si="6"/>
        <v>1.2121588162115546</v>
      </c>
    </row>
    <row r="90" spans="1:14" x14ac:dyDescent="0.35">
      <c r="A90">
        <f t="shared" si="5"/>
        <v>60</v>
      </c>
      <c r="B90">
        <v>11.859203102427218</v>
      </c>
      <c r="C90">
        <v>2.0500293717519877</v>
      </c>
      <c r="M90">
        <f t="array" ref="M90">IFERROR(SUM($K$11:$K$51*C70:C110)+$D$2,"")</f>
        <v>10.60328224029729</v>
      </c>
      <c r="N90">
        <f t="shared" si="6"/>
        <v>1.5773372119331817</v>
      </c>
    </row>
    <row r="91" spans="1:14" x14ac:dyDescent="0.35">
      <c r="A91">
        <f t="shared" si="5"/>
        <v>61</v>
      </c>
      <c r="B91">
        <v>8.9625842021177142</v>
      </c>
      <c r="C91">
        <v>1.1702549859841977</v>
      </c>
      <c r="M91">
        <f t="array" ref="M91">IFERROR(SUM($K$11:$K$51*C71:C111)+$D$2,"")</f>
        <v>10.045663340458013</v>
      </c>
      <c r="N91">
        <f t="shared" si="6"/>
        <v>1.1730604199079644</v>
      </c>
    </row>
    <row r="92" spans="1:14" x14ac:dyDescent="0.35">
      <c r="A92">
        <f t="shared" si="5"/>
        <v>62</v>
      </c>
      <c r="B92">
        <v>11.047273545732558</v>
      </c>
      <c r="C92">
        <v>1.4126960553843348</v>
      </c>
      <c r="M92">
        <f t="array" ref="M92">IFERROR(SUM($K$11:$K$51*C72:C112)+$D$2,"")</f>
        <v>9.5476844140987573</v>
      </c>
      <c r="N92">
        <f t="shared" si="6"/>
        <v>2.2487675637142175</v>
      </c>
    </row>
    <row r="93" spans="1:14" x14ac:dyDescent="0.35">
      <c r="A93">
        <f t="shared" si="5"/>
        <v>63</v>
      </c>
      <c r="B93">
        <v>10.31359383551094</v>
      </c>
      <c r="C93">
        <v>1.1454143624336068</v>
      </c>
      <c r="M93">
        <f t="array" ref="M93">IFERROR(SUM($K$11:$K$51*C73:C113)+$D$2,"")</f>
        <v>9.1504021458791378</v>
      </c>
      <c r="N93">
        <f t="shared" si="6"/>
        <v>1.3530149068284858</v>
      </c>
    </row>
    <row r="94" spans="1:14" x14ac:dyDescent="0.35">
      <c r="A94">
        <f t="shared" si="5"/>
        <v>64</v>
      </c>
      <c r="B94">
        <v>8.2240507130556395</v>
      </c>
      <c r="C94">
        <v>1.9131371229524858</v>
      </c>
      <c r="M94">
        <f t="array" ref="M94">IFERROR(SUM($K$11:$K$51*C74:C114)+$D$2,"")</f>
        <v>8.8891478513647719</v>
      </c>
      <c r="N94">
        <f t="shared" si="6"/>
        <v>0.44235420338699721</v>
      </c>
    </row>
    <row r="95" spans="1:14" x14ac:dyDescent="0.35">
      <c r="A95">
        <f t="shared" si="5"/>
        <v>65</v>
      </c>
      <c r="B95">
        <v>8.026875019553751</v>
      </c>
      <c r="C95">
        <v>1.4635369267100162</v>
      </c>
      <c r="M95">
        <f t="array" ref="M95">IFERROR(SUM($K$11:$K$51*C75:C115)+$D$2,"")</f>
        <v>8.7966593481069406</v>
      </c>
      <c r="N95">
        <f t="shared" si="6"/>
        <v>0.59256791248608487</v>
      </c>
    </row>
    <row r="96" spans="1:14" x14ac:dyDescent="0.35">
      <c r="A96">
        <f t="shared" si="5"/>
        <v>66</v>
      </c>
      <c r="B96">
        <v>10.810161444059178</v>
      </c>
      <c r="C96">
        <v>1.7668680254202194</v>
      </c>
      <c r="M96">
        <f t="array" ref="M96">IFERROR(SUM($K$11:$K$51*C76:C116)+$D$2,"")</f>
        <v>8.8870382561552255</v>
      </c>
      <c r="N96">
        <f t="shared" si="6"/>
        <v>3.6984027958538603</v>
      </c>
    </row>
    <row r="97" spans="1:14" x14ac:dyDescent="0.35">
      <c r="A97">
        <f t="shared" ref="A97:A160" si="7">1+A96</f>
        <v>67</v>
      </c>
      <c r="B97">
        <v>7.9057009909785103</v>
      </c>
      <c r="C97">
        <v>2.004942324456445</v>
      </c>
      <c r="M97">
        <f t="array" ref="M97">IFERROR(SUM($K$11:$K$51*C77:C117)+$D$2,"")</f>
        <v>9.1509908640551867</v>
      </c>
      <c r="N97">
        <f t="shared" si="6"/>
        <v>1.5507468679873249</v>
      </c>
    </row>
    <row r="98" spans="1:14" x14ac:dyDescent="0.35">
      <c r="A98">
        <f t="shared" si="7"/>
        <v>68</v>
      </c>
      <c r="B98">
        <v>9.6542516481955332</v>
      </c>
      <c r="C98">
        <v>1.757525936601549</v>
      </c>
      <c r="M98">
        <f t="array" ref="M98">IFERROR(SUM($K$11:$K$51*C78:C118)+$D$2,"")</f>
        <v>9.5611754122922719</v>
      </c>
      <c r="N98">
        <f t="shared" si="6"/>
        <v>8.6631856899195489E-3</v>
      </c>
    </row>
    <row r="99" spans="1:14" x14ac:dyDescent="0.35">
      <c r="A99">
        <f t="shared" si="7"/>
        <v>69</v>
      </c>
      <c r="B99">
        <v>8.874692149141886</v>
      </c>
      <c r="C99">
        <v>2.4739539903754961</v>
      </c>
      <c r="M99">
        <f t="array" ref="M99">IFERROR(SUM($K$11:$K$51*C79:C119)+$D$2,"")</f>
        <v>10.078894217909145</v>
      </c>
      <c r="N99">
        <f t="shared" si="6"/>
        <v>1.4501026224233464</v>
      </c>
    </row>
    <row r="100" spans="1:14" x14ac:dyDescent="0.35">
      <c r="A100">
        <f t="shared" si="7"/>
        <v>70</v>
      </c>
      <c r="B100">
        <v>12.963476204644296</v>
      </c>
      <c r="C100">
        <v>2.7915120168942451</v>
      </c>
      <c r="M100">
        <f t="array" ref="M100">IFERROR(SUM($K$11:$K$51*C80:C120)+$D$2,"")</f>
        <v>10.633209513533265</v>
      </c>
      <c r="N100">
        <f t="shared" si="6"/>
        <v>5.4301428517015555</v>
      </c>
    </row>
    <row r="101" spans="1:14" x14ac:dyDescent="0.35">
      <c r="A101">
        <f t="shared" si="7"/>
        <v>71</v>
      </c>
      <c r="B101">
        <v>12.334692576345082</v>
      </c>
      <c r="C101">
        <v>1.8893641803309187</v>
      </c>
      <c r="M101">
        <f t="array" ref="M101">IFERROR(SUM($K$11:$K$51*C81:C121)+$D$2,"")</f>
        <v>11.136263403793107</v>
      </c>
      <c r="N101">
        <f t="shared" si="6"/>
        <v>1.4362324816236123</v>
      </c>
    </row>
    <row r="102" spans="1:14" x14ac:dyDescent="0.35">
      <c r="A102">
        <f t="shared" si="7"/>
        <v>72</v>
      </c>
      <c r="B102">
        <v>12.074324961582901</v>
      </c>
      <c r="C102">
        <v>2.5469698359128814</v>
      </c>
      <c r="M102">
        <f t="array" ref="M102">IFERROR(SUM($K$11:$K$51*C82:C122)+$D$2,"")</f>
        <v>11.51857164389628</v>
      </c>
      <c r="N102">
        <f t="shared" si="6"/>
        <v>0.30886175011968647</v>
      </c>
    </row>
    <row r="103" spans="1:14" x14ac:dyDescent="0.35">
      <c r="A103">
        <f t="shared" si="7"/>
        <v>73</v>
      </c>
      <c r="B103">
        <v>12.53523662063057</v>
      </c>
      <c r="C103">
        <v>2.3898435643105111</v>
      </c>
      <c r="M103">
        <f t="array" ref="M103">IFERROR(SUM($K$11:$K$51*C83:C123)+$D$2,"")</f>
        <v>11.732061393159569</v>
      </c>
      <c r="N103">
        <f t="shared" si="6"/>
        <v>0.64509044602309507</v>
      </c>
    </row>
    <row r="104" spans="1:14" x14ac:dyDescent="0.35">
      <c r="A104">
        <f t="shared" si="7"/>
        <v>74</v>
      </c>
      <c r="B104">
        <v>11.900491273739114</v>
      </c>
      <c r="C104">
        <v>1.8141312186020104</v>
      </c>
      <c r="M104">
        <f t="array" ref="M104">IFERROR(SUM($K$11:$K$51*C84:C124)+$D$2,"")</f>
        <v>11.752946511772928</v>
      </c>
      <c r="N104">
        <f t="shared" si="6"/>
        <v>2.1769456783658499E-2</v>
      </c>
    </row>
    <row r="105" spans="1:14" x14ac:dyDescent="0.35">
      <c r="A105">
        <f t="shared" si="7"/>
        <v>75</v>
      </c>
      <c r="B105">
        <v>11.485113375234489</v>
      </c>
      <c r="C105">
        <v>1.7106097491891741</v>
      </c>
      <c r="M105">
        <f t="array" ref="M105">IFERROR(SUM($K$11:$K$51*C85:C125)+$D$2,"")</f>
        <v>11.597200133408165</v>
      </c>
      <c r="N105">
        <f t="shared" si="6"/>
        <v>1.2563441357884217E-2</v>
      </c>
    </row>
    <row r="106" spans="1:14" x14ac:dyDescent="0.35">
      <c r="A106">
        <f t="shared" si="7"/>
        <v>76</v>
      </c>
      <c r="B106">
        <v>11.426868452788918</v>
      </c>
      <c r="C106">
        <v>2.02838792074472</v>
      </c>
      <c r="M106">
        <f t="array" ref="M106">IFERROR(SUM($K$11:$K$51*C86:C126)+$D$2,"")</f>
        <v>11.332162691050415</v>
      </c>
      <c r="N106">
        <f t="shared" si="6"/>
        <v>8.9691813064700521E-3</v>
      </c>
    </row>
    <row r="107" spans="1:14" x14ac:dyDescent="0.35">
      <c r="A107">
        <f t="shared" si="7"/>
        <v>77</v>
      </c>
      <c r="B107">
        <v>11.83012025083039</v>
      </c>
      <c r="C107">
        <v>1.4885221927352839</v>
      </c>
      <c r="M107">
        <f t="array" ref="M107">IFERROR(SUM($K$11:$K$51*C87:C127)+$D$2,"")</f>
        <v>11.06072829374115</v>
      </c>
      <c r="N107">
        <f t="shared" si="6"/>
        <v>0.59196398363361169</v>
      </c>
    </row>
    <row r="108" spans="1:14" x14ac:dyDescent="0.35">
      <c r="A108">
        <f t="shared" si="7"/>
        <v>78</v>
      </c>
      <c r="B108">
        <v>10.487831296865567</v>
      </c>
      <c r="C108">
        <v>1.6674071522080047</v>
      </c>
      <c r="M108">
        <f t="array" ref="M108">IFERROR(SUM($K$11:$K$51*C88:C128)+$D$2,"")</f>
        <v>10.896937615247483</v>
      </c>
      <c r="N108">
        <f t="shared" si="6"/>
        <v>0.16736797974000556</v>
      </c>
    </row>
    <row r="109" spans="1:14" x14ac:dyDescent="0.35">
      <c r="A109">
        <f t="shared" si="7"/>
        <v>79</v>
      </c>
      <c r="B109">
        <v>8.7463420455773626</v>
      </c>
      <c r="C109">
        <v>1.4158551496233751</v>
      </c>
      <c r="M109">
        <f t="array" ref="M109">IFERROR(SUM($K$11:$K$51*C89:C129)+$D$2,"")</f>
        <v>10.944692179729467</v>
      </c>
      <c r="N109">
        <f t="shared" si="6"/>
        <v>4.8327433123265742</v>
      </c>
    </row>
    <row r="110" spans="1:14" x14ac:dyDescent="0.35">
      <c r="A110">
        <f t="shared" si="7"/>
        <v>80</v>
      </c>
      <c r="B110">
        <v>11.054644547042844</v>
      </c>
      <c r="C110">
        <v>2.5955750151131878</v>
      </c>
      <c r="M110">
        <f t="array" ref="M110">IFERROR(SUM($K$11:$K$51*C90:C130)+$D$2,"")</f>
        <v>11.225427782415302</v>
      </c>
      <c r="N110">
        <f t="shared" si="6"/>
        <v>2.9166913484284272E-2</v>
      </c>
    </row>
    <row r="111" spans="1:14" x14ac:dyDescent="0.35">
      <c r="A111">
        <f t="shared" si="7"/>
        <v>81</v>
      </c>
      <c r="B111">
        <v>11.802442188506371</v>
      </c>
      <c r="C111">
        <v>3.5931742629251886</v>
      </c>
      <c r="M111">
        <f t="array" ref="M111">IFERROR(SUM($K$11:$K$51*C91:C131)+$D$2,"")</f>
        <v>11.700103443106439</v>
      </c>
      <c r="N111">
        <f t="shared" si="6"/>
        <v>1.047321881003202E-2</v>
      </c>
    </row>
    <row r="112" spans="1:14" x14ac:dyDescent="0.35">
      <c r="A112">
        <f t="shared" si="7"/>
        <v>82</v>
      </c>
      <c r="B112">
        <v>12.791392316008368</v>
      </c>
      <c r="C112">
        <v>3.1758958441525151</v>
      </c>
      <c r="M112">
        <f t="array" ref="M112">IFERROR(SUM($K$11:$K$51*C92:C132)+$D$2,"")</f>
        <v>12.288826323485466</v>
      </c>
      <c r="N112">
        <f t="shared" si="6"/>
        <v>0.25257257684052936</v>
      </c>
    </row>
    <row r="113" spans="1:14" x14ac:dyDescent="0.35">
      <c r="A113">
        <f t="shared" si="7"/>
        <v>83</v>
      </c>
      <c r="B113">
        <v>14.419433178912906</v>
      </c>
      <c r="C113">
        <v>2.6727793358361893</v>
      </c>
      <c r="M113">
        <f t="array" ref="M113">IFERROR(SUM($K$11:$K$51*C93:C133)+$D$2,"")</f>
        <v>12.883360604847141</v>
      </c>
      <c r="N113">
        <f t="shared" si="6"/>
        <v>2.3595189527970239</v>
      </c>
    </row>
    <row r="114" spans="1:14" x14ac:dyDescent="0.35">
      <c r="A114">
        <f t="shared" si="7"/>
        <v>84</v>
      </c>
      <c r="B114">
        <v>13.176340272539418</v>
      </c>
      <c r="C114">
        <v>1.9579093191792452</v>
      </c>
      <c r="M114">
        <f t="array" ref="M114">IFERROR(SUM($K$11:$K$51*C94:C134)+$D$2,"")</f>
        <v>13.364226324480118</v>
      </c>
      <c r="N114">
        <f t="shared" si="6"/>
        <v>3.5301168513863238E-2</v>
      </c>
    </row>
    <row r="115" spans="1:14" x14ac:dyDescent="0.35">
      <c r="A115">
        <f t="shared" si="7"/>
        <v>85</v>
      </c>
      <c r="B115">
        <v>13.355469286337371</v>
      </c>
      <c r="C115">
        <v>2.2856708678698157</v>
      </c>
      <c r="M115">
        <f t="array" ref="M115">IFERROR(SUM($K$11:$K$51*C95:C135)+$D$2,"")</f>
        <v>13.64288013795179</v>
      </c>
      <c r="N115">
        <f t="shared" si="6"/>
        <v>8.260499762572579E-2</v>
      </c>
    </row>
    <row r="116" spans="1:14" x14ac:dyDescent="0.35">
      <c r="A116">
        <f t="shared" si="7"/>
        <v>86</v>
      </c>
      <c r="B116">
        <v>14.403754131645162</v>
      </c>
      <c r="C116">
        <v>3.137314774444544</v>
      </c>
      <c r="M116">
        <f t="array" ref="M116">IFERROR(SUM($K$11:$K$51*C96:C136)+$D$2,"")</f>
        <v>13.668777145990379</v>
      </c>
      <c r="N116">
        <f t="shared" ref="N116:N179" si="8">(M116-B116)^2</f>
        <v>0.54019116944219003</v>
      </c>
    </row>
    <row r="117" spans="1:14" x14ac:dyDescent="0.35">
      <c r="A117">
        <f t="shared" si="7"/>
        <v>87</v>
      </c>
      <c r="B117">
        <v>14.683387936661829</v>
      </c>
      <c r="C117">
        <v>2.4407633344183015</v>
      </c>
      <c r="M117">
        <f t="array" ref="M117">IFERROR(SUM($K$11:$K$51*C97:C137)+$D$2,"")</f>
        <v>13.424697686392692</v>
      </c>
      <c r="N117">
        <f t="shared" si="8"/>
        <v>1.5843011461225818</v>
      </c>
    </row>
    <row r="118" spans="1:14" x14ac:dyDescent="0.35">
      <c r="A118">
        <f t="shared" si="7"/>
        <v>88</v>
      </c>
      <c r="B118">
        <v>13.431572070106384</v>
      </c>
      <c r="C118">
        <v>1.1531279037085249</v>
      </c>
      <c r="M118">
        <f t="array" ref="M118">IFERROR(SUM($K$11:$K$51*C98:C138)+$D$2,"")</f>
        <v>12.948103565612584</v>
      </c>
      <c r="N118">
        <f t="shared" si="8"/>
        <v>0.23374179483747137</v>
      </c>
    </row>
    <row r="119" spans="1:14" x14ac:dyDescent="0.35">
      <c r="A119">
        <f t="shared" si="7"/>
        <v>89</v>
      </c>
      <c r="B119">
        <v>11.190462668882576</v>
      </c>
      <c r="C119">
        <v>1.7269493685870752</v>
      </c>
      <c r="M119">
        <f t="array" ref="M119">IFERROR(SUM($K$11:$K$51*C99:C139)+$D$2,"")</f>
        <v>12.332770380279237</v>
      </c>
      <c r="N119">
        <f t="shared" si="8"/>
        <v>1.304866907516278</v>
      </c>
    </row>
    <row r="120" spans="1:14" x14ac:dyDescent="0.35">
      <c r="A120">
        <f t="shared" si="7"/>
        <v>90</v>
      </c>
      <c r="B120">
        <v>12.758757149036983</v>
      </c>
      <c r="C120">
        <v>2.0117510199844899</v>
      </c>
      <c r="M120">
        <f t="array" ref="M120">IFERROR(SUM($K$11:$K$51*C100:C140)+$D$2,"")</f>
        <v>11.697478313777877</v>
      </c>
      <c r="N120">
        <f t="shared" si="8"/>
        <v>1.1263127661689247</v>
      </c>
    </row>
    <row r="121" spans="1:14" x14ac:dyDescent="0.35">
      <c r="A121">
        <f t="shared" si="7"/>
        <v>91</v>
      </c>
      <c r="B121">
        <v>10.099083309379482</v>
      </c>
      <c r="C121">
        <v>1.3514786053958669</v>
      </c>
      <c r="M121">
        <f t="array" ref="M121">IFERROR(SUM($K$11:$K$51*C101:C141)+$D$2,"")</f>
        <v>11.163765321004577</v>
      </c>
      <c r="N121">
        <f t="shared" si="8"/>
        <v>1.1335477858780589</v>
      </c>
    </row>
    <row r="122" spans="1:14" x14ac:dyDescent="0.35">
      <c r="A122">
        <f t="shared" si="7"/>
        <v>92</v>
      </c>
      <c r="B122">
        <v>11.369056743204901</v>
      </c>
      <c r="C122">
        <v>1.7040620285113832</v>
      </c>
      <c r="M122">
        <f t="array" ref="M122">IFERROR(SUM($K$11:$K$51*C102:C142)+$D$2,"")</f>
        <v>10.848507946210765</v>
      </c>
      <c r="N122">
        <f t="shared" si="8"/>
        <v>0.27097105005204247</v>
      </c>
    </row>
    <row r="123" spans="1:14" x14ac:dyDescent="0.35">
      <c r="A123">
        <f t="shared" si="7"/>
        <v>93</v>
      </c>
      <c r="B123">
        <v>10.24937267399512</v>
      </c>
      <c r="C123">
        <v>2.0084680543382727</v>
      </c>
      <c r="M123">
        <f t="array" ref="M123">IFERROR(SUM($K$11:$K$51*C103:C143)+$D$2,"")</f>
        <v>10.80518492463424</v>
      </c>
      <c r="N123">
        <f t="shared" si="8"/>
        <v>0.30892725796052356</v>
      </c>
    </row>
    <row r="124" spans="1:14" x14ac:dyDescent="0.35">
      <c r="A124">
        <f t="shared" si="7"/>
        <v>94</v>
      </c>
      <c r="B124">
        <v>12.226679426035233</v>
      </c>
      <c r="C124">
        <v>2.5786439730761717</v>
      </c>
      <c r="M124">
        <f t="array" ref="M124">IFERROR(SUM($K$11:$K$51*C104:C144)+$D$2,"")</f>
        <v>10.993868822278928</v>
      </c>
      <c r="N124">
        <f t="shared" si="8"/>
        <v>1.5198219847339833</v>
      </c>
    </row>
    <row r="125" spans="1:14" x14ac:dyDescent="0.35">
      <c r="A125">
        <f t="shared" si="7"/>
        <v>95</v>
      </c>
      <c r="B125">
        <v>10.472547039194886</v>
      </c>
      <c r="C125">
        <v>2.6598630407390971</v>
      </c>
      <c r="M125">
        <f t="array" ref="M125">IFERROR(SUM($K$11:$K$51*C105:C145)+$D$2,"")</f>
        <v>11.314567446401893</v>
      </c>
      <c r="N125">
        <f t="shared" si="8"/>
        <v>0.70899836615305467</v>
      </c>
    </row>
    <row r="126" spans="1:14" x14ac:dyDescent="0.35">
      <c r="A126">
        <f t="shared" si="7"/>
        <v>96</v>
      </c>
      <c r="B126">
        <v>11.958381940002784</v>
      </c>
      <c r="C126">
        <v>2.9224485520366228</v>
      </c>
      <c r="M126">
        <f t="array" ref="M126">IFERROR(SUM($K$11:$K$51*C106:C146)+$D$2,"")</f>
        <v>11.655100009072953</v>
      </c>
      <c r="N126">
        <f t="shared" si="8"/>
        <v>9.1979929628526857E-2</v>
      </c>
    </row>
    <row r="127" spans="1:14" x14ac:dyDescent="0.35">
      <c r="A127">
        <f t="shared" si="7"/>
        <v>97</v>
      </c>
      <c r="B127">
        <v>12.999738037842141</v>
      </c>
      <c r="C127">
        <v>3.0891841120950123</v>
      </c>
      <c r="M127">
        <f t="array" ref="M127">IFERROR(SUM($K$11:$K$51*C107:C147)+$D$2,"")</f>
        <v>11.906065749028226</v>
      </c>
      <c r="N127">
        <f t="shared" si="8"/>
        <v>1.196119075319467</v>
      </c>
    </row>
    <row r="128" spans="1:14" x14ac:dyDescent="0.35">
      <c r="A128">
        <f t="shared" si="7"/>
        <v>98</v>
      </c>
      <c r="B128">
        <v>11.865504789962994</v>
      </c>
      <c r="C128">
        <v>1.1016733263262863</v>
      </c>
      <c r="M128">
        <f t="array" ref="M128">IFERROR(SUM($K$11:$K$51*C108:C148)+$D$2,"")</f>
        <v>11.983835500470041</v>
      </c>
      <c r="N128">
        <f t="shared" si="8"/>
        <v>1.4002157049102621E-2</v>
      </c>
    </row>
    <row r="129" spans="1:14" x14ac:dyDescent="0.35">
      <c r="A129">
        <f t="shared" si="7"/>
        <v>99</v>
      </c>
      <c r="B129">
        <v>13.58439442250909</v>
      </c>
      <c r="C129">
        <v>1.7820775846233599</v>
      </c>
      <c r="M129">
        <f t="array" ref="M129">IFERROR(SUM($K$11:$K$51*C109:C149)+$D$2,"")</f>
        <v>11.885745294003897</v>
      </c>
      <c r="N129">
        <f t="shared" si="8"/>
        <v>2.8854088617714542</v>
      </c>
    </row>
    <row r="130" spans="1:14" x14ac:dyDescent="0.35">
      <c r="A130">
        <f t="shared" si="7"/>
        <v>100</v>
      </c>
      <c r="B130">
        <v>10.886504827201541</v>
      </c>
      <c r="C130">
        <v>1.4095503049925706</v>
      </c>
      <c r="M130">
        <f t="array" ref="M130">IFERROR(SUM($K$11:$K$51*C110:C150)+$D$2,"")</f>
        <v>11.666986504477634</v>
      </c>
      <c r="N130">
        <f t="shared" si="8"/>
        <v>0.6091516485637033</v>
      </c>
    </row>
    <row r="131" spans="1:14" x14ac:dyDescent="0.35">
      <c r="A131">
        <f t="shared" si="7"/>
        <v>101</v>
      </c>
      <c r="B131">
        <v>10.187523089194618</v>
      </c>
      <c r="C131">
        <v>1.8149238518503856</v>
      </c>
      <c r="M131">
        <f t="array" ref="M131">IFERROR(SUM($K$11:$K$51*C111:C151)+$D$2,"")</f>
        <v>11.424806046065857</v>
      </c>
      <c r="N131">
        <f t="shared" si="8"/>
        <v>1.5308691153640355</v>
      </c>
    </row>
    <row r="132" spans="1:14" x14ac:dyDescent="0.35">
      <c r="A132">
        <f t="shared" si="7"/>
        <v>102</v>
      </c>
      <c r="B132">
        <v>10.362620087961208</v>
      </c>
      <c r="C132">
        <v>1.830218285833177</v>
      </c>
      <c r="M132">
        <f t="array" ref="M132">IFERROR(SUM($K$11:$K$51*C112:C152)+$D$2,"")</f>
        <v>11.254295366962445</v>
      </c>
      <c r="N132">
        <f t="shared" si="8"/>
        <v>0.79508480318193464</v>
      </c>
    </row>
    <row r="133" spans="1:14" x14ac:dyDescent="0.35">
      <c r="A133">
        <f t="shared" si="7"/>
        <v>103</v>
      </c>
      <c r="B133">
        <v>10.141914747770237</v>
      </c>
      <c r="C133">
        <v>2.2765813240922634</v>
      </c>
      <c r="M133">
        <f t="array" ref="M133">IFERROR(SUM($K$11:$K$51*C113:C153)+$D$2,"")</f>
        <v>11.208596839713083</v>
      </c>
      <c r="N133">
        <f t="shared" si="8"/>
        <v>1.137810685271567</v>
      </c>
    </row>
    <row r="134" spans="1:14" x14ac:dyDescent="0.35">
      <c r="A134">
        <f t="shared" si="7"/>
        <v>104</v>
      </c>
      <c r="B134">
        <v>12.525388806189648</v>
      </c>
      <c r="C134">
        <v>2.9002029009209584</v>
      </c>
      <c r="M134">
        <f t="array" ref="M134">IFERROR(SUM($K$11:$K$51*C114:C154)+$D$2,"")</f>
        <v>11.295001449126083</v>
      </c>
      <c r="N134">
        <f t="shared" si="8"/>
        <v>1.5138530484218642</v>
      </c>
    </row>
    <row r="135" spans="1:14" x14ac:dyDescent="0.35">
      <c r="A135">
        <f t="shared" si="7"/>
        <v>105</v>
      </c>
      <c r="B135">
        <v>11.074301434121452</v>
      </c>
      <c r="C135">
        <v>2.5887947893709637</v>
      </c>
      <c r="M135">
        <f t="array" ref="M135">IFERROR(SUM($K$11:$K$51*C115:C155)+$D$2,"")</f>
        <v>11.489023678725413</v>
      </c>
      <c r="N135">
        <f t="shared" si="8"/>
        <v>0.17199454016934795</v>
      </c>
    </row>
    <row r="136" spans="1:14" x14ac:dyDescent="0.35">
      <c r="A136">
        <f t="shared" si="7"/>
        <v>106</v>
      </c>
      <c r="B136">
        <v>11.796562573225364</v>
      </c>
      <c r="C136">
        <v>2.0804794336073575</v>
      </c>
      <c r="M136">
        <f t="array" ref="M136">IFERROR(SUM($K$11:$K$51*C116:C156)+$D$2,"")</f>
        <v>11.73804251737597</v>
      </c>
      <c r="N136">
        <f t="shared" si="8"/>
        <v>3.4245969366162076E-3</v>
      </c>
    </row>
    <row r="137" spans="1:14" x14ac:dyDescent="0.35">
      <c r="A137">
        <f t="shared" si="7"/>
        <v>107</v>
      </c>
      <c r="B137">
        <v>9.9528668061431294</v>
      </c>
      <c r="C137">
        <v>2.213453080909952</v>
      </c>
      <c r="M137">
        <f t="array" ref="M137">IFERROR(SUM($K$11:$K$51*C117:C157)+$D$2,"")</f>
        <v>11.952747576576122</v>
      </c>
      <c r="N137">
        <f t="shared" si="8"/>
        <v>3.9995230959476618</v>
      </c>
    </row>
    <row r="138" spans="1:14" x14ac:dyDescent="0.35">
      <c r="A138">
        <f t="shared" si="7"/>
        <v>108</v>
      </c>
      <c r="B138">
        <v>13.346614796932425</v>
      </c>
      <c r="C138">
        <v>2.2025662140510822</v>
      </c>
      <c r="M138">
        <f t="array" ref="M138">IFERROR(SUM($K$11:$K$51*C118:C158)+$D$2,"")</f>
        <v>12.046037114824925</v>
      </c>
      <c r="N138">
        <f t="shared" si="8"/>
        <v>1.691502307196117</v>
      </c>
    </row>
    <row r="139" spans="1:14" x14ac:dyDescent="0.35">
      <c r="A139">
        <f t="shared" si="7"/>
        <v>109</v>
      </c>
      <c r="B139">
        <v>12.720562098280096</v>
      </c>
      <c r="C139">
        <v>2.2211942238548374</v>
      </c>
      <c r="M139">
        <f t="array" ref="M139">IFERROR(SUM($K$11:$K$51*C119:C159)+$D$2,"")</f>
        <v>11.971926076575478</v>
      </c>
      <c r="N139">
        <f t="shared" si="8"/>
        <v>0.56045589299371723</v>
      </c>
    </row>
    <row r="140" spans="1:14" x14ac:dyDescent="0.35">
      <c r="A140">
        <f t="shared" si="7"/>
        <v>110</v>
      </c>
      <c r="B140">
        <v>14.48233935380865</v>
      </c>
      <c r="C140">
        <v>2.2645618454233114</v>
      </c>
      <c r="M140">
        <f t="array" ref="M140">IFERROR(SUM($K$11:$K$51*C120:C160)+$D$2,"")</f>
        <v>11.740686801002893</v>
      </c>
      <c r="N140">
        <f t="shared" si="8"/>
        <v>7.5166587203063235</v>
      </c>
    </row>
    <row r="141" spans="1:14" x14ac:dyDescent="0.35">
      <c r="A141">
        <f t="shared" si="7"/>
        <v>111</v>
      </c>
      <c r="B141">
        <v>12.242750879501724</v>
      </c>
      <c r="C141">
        <v>0.88707883620930206</v>
      </c>
      <c r="M141">
        <f t="array" ref="M141">IFERROR(SUM($K$11:$K$51*C121:C161)+$D$2,"")</f>
        <v>11.406271480138123</v>
      </c>
      <c r="N141">
        <f t="shared" si="8"/>
        <v>0.69969778555969009</v>
      </c>
    </row>
    <row r="142" spans="1:14" x14ac:dyDescent="0.35">
      <c r="A142">
        <f t="shared" si="7"/>
        <v>112</v>
      </c>
      <c r="B142">
        <v>10.785072512778592</v>
      </c>
      <c r="C142">
        <v>1.3231332703599628</v>
      </c>
      <c r="M142">
        <f t="array" ref="M142">IFERROR(SUM($K$11:$K$51*C122:C162)+$D$2,"")</f>
        <v>11.057673841985402</v>
      </c>
      <c r="N142">
        <f t="shared" si="8"/>
        <v>7.4311484685319187E-2</v>
      </c>
    </row>
    <row r="143" spans="1:14" x14ac:dyDescent="0.35">
      <c r="A143">
        <f t="shared" si="7"/>
        <v>113</v>
      </c>
      <c r="B143">
        <v>11.815276392031786</v>
      </c>
      <c r="C143">
        <v>2.2300432375497143</v>
      </c>
      <c r="M143">
        <f t="array" ref="M143">IFERROR(SUM($K$11:$K$51*C123:C163)+$D$2,"")</f>
        <v>10.763965150812135</v>
      </c>
      <c r="N143">
        <f t="shared" si="8"/>
        <v>1.1052553259148024</v>
      </c>
    </row>
    <row r="144" spans="1:14" x14ac:dyDescent="0.35">
      <c r="A144">
        <f t="shared" si="7"/>
        <v>114</v>
      </c>
      <c r="B144">
        <v>12.366107619000216</v>
      </c>
      <c r="C144">
        <v>2.5063066247640178</v>
      </c>
      <c r="M144">
        <f t="array" ref="M144">IFERROR(SUM($K$11:$K$51*C124:C164)+$D$2,"")</f>
        <v>10.556901765139921</v>
      </c>
      <c r="N144">
        <f t="shared" si="8"/>
        <v>3.2732258216423586</v>
      </c>
    </row>
    <row r="145" spans="1:14" x14ac:dyDescent="0.35">
      <c r="A145">
        <f t="shared" si="7"/>
        <v>115</v>
      </c>
      <c r="B145">
        <v>10.855068736194504</v>
      </c>
      <c r="C145">
        <v>2.0440220747187556</v>
      </c>
      <c r="M145">
        <f t="array" ref="M145">IFERROR(SUM($K$11:$K$51*C125:C165)+$D$2,"")</f>
        <v>10.45397633076306</v>
      </c>
      <c r="N145">
        <f t="shared" si="8"/>
        <v>0.1608751176947813</v>
      </c>
    </row>
    <row r="146" spans="1:14" x14ac:dyDescent="0.35">
      <c r="A146">
        <f t="shared" si="7"/>
        <v>116</v>
      </c>
      <c r="B146">
        <v>10.384969902104666</v>
      </c>
      <c r="C146">
        <v>1.5958661600866915</v>
      </c>
      <c r="M146">
        <f t="array" ref="M146">IFERROR(SUM($K$11:$K$51*C126:C166)+$D$2,"")</f>
        <v>10.455082272988966</v>
      </c>
      <c r="N146">
        <f t="shared" si="8"/>
        <v>4.9157445510175299E-3</v>
      </c>
    </row>
    <row r="147" spans="1:14" x14ac:dyDescent="0.35">
      <c r="A147">
        <f t="shared" si="7"/>
        <v>117</v>
      </c>
      <c r="B147">
        <v>11.478660371433621</v>
      </c>
      <c r="C147">
        <v>1.9266770053689155</v>
      </c>
      <c r="M147">
        <f t="array" ref="M147">IFERROR(SUM($K$11:$K$51*C127:C167)+$D$2,"")</f>
        <v>10.542987556900563</v>
      </c>
      <c r="N147">
        <f t="shared" si="8"/>
        <v>0.8754836158562147</v>
      </c>
    </row>
    <row r="148" spans="1:14" x14ac:dyDescent="0.35">
      <c r="A148">
        <f t="shared" si="7"/>
        <v>118</v>
      </c>
      <c r="B148">
        <v>9.7056698088765998</v>
      </c>
      <c r="C148">
        <v>1.7325775552409413</v>
      </c>
      <c r="M148">
        <f t="array" ref="M148">IFERROR(SUM($K$11:$K$51*C128:C168)+$D$2,"")</f>
        <v>10.684106030633121</v>
      </c>
      <c r="N148">
        <f t="shared" si="8"/>
        <v>0.95733744004517596</v>
      </c>
    </row>
    <row r="149" spans="1:14" x14ac:dyDescent="0.35">
      <c r="A149">
        <f t="shared" si="7"/>
        <v>119</v>
      </c>
      <c r="B149">
        <v>11.500051782079202</v>
      </c>
      <c r="C149">
        <v>2.7255376206367381</v>
      </c>
      <c r="M149">
        <f t="array" ref="M149">IFERROR(SUM($K$11:$K$51*C129:C169)+$D$2,"")</f>
        <v>10.846645622351566</v>
      </c>
      <c r="N149">
        <f t="shared" si="8"/>
        <v>0.42693960957001686</v>
      </c>
    </row>
    <row r="150" spans="1:14" x14ac:dyDescent="0.35">
      <c r="A150">
        <f t="shared" si="7"/>
        <v>120</v>
      </c>
      <c r="B150">
        <v>11.028369822830822</v>
      </c>
      <c r="C150">
        <v>2.3097216647263004</v>
      </c>
      <c r="M150">
        <f t="array" ref="M150">IFERROR(SUM($K$11:$K$51*C130:C170)+$D$2,"")</f>
        <v>10.998737589081639</v>
      </c>
      <c r="N150">
        <f t="shared" si="8"/>
        <v>8.7806927696622002E-4</v>
      </c>
    </row>
    <row r="151" spans="1:14" x14ac:dyDescent="0.35">
      <c r="A151">
        <f t="shared" si="7"/>
        <v>121</v>
      </c>
      <c r="B151">
        <v>11.438386154660192</v>
      </c>
      <c r="C151">
        <v>1.8952170045551537</v>
      </c>
      <c r="M151">
        <f t="array" ref="M151">IFERROR(SUM($K$11:$K$51*C131:C171)+$D$2,"")</f>
        <v>11.118542382732647</v>
      </c>
      <c r="N151">
        <f t="shared" si="8"/>
        <v>0.10230003844083919</v>
      </c>
    </row>
    <row r="152" spans="1:14" x14ac:dyDescent="0.35">
      <c r="A152">
        <f t="shared" si="7"/>
        <v>122</v>
      </c>
      <c r="B152">
        <v>12.596307045414566</v>
      </c>
      <c r="C152">
        <v>1.6780260552275668</v>
      </c>
      <c r="M152">
        <f t="array" ref="M152">IFERROR(SUM($K$11:$K$51*C132:C172)+$D$2,"")</f>
        <v>11.206023355232809</v>
      </c>
      <c r="N152">
        <f t="shared" si="8"/>
        <v>1.9328887391854044</v>
      </c>
    </row>
    <row r="153" spans="1:14" x14ac:dyDescent="0.35">
      <c r="A153">
        <f t="shared" si="7"/>
        <v>123</v>
      </c>
      <c r="B153">
        <v>10.311107023556536</v>
      </c>
      <c r="C153">
        <v>2.0137445189184375</v>
      </c>
      <c r="M153">
        <f t="array" ref="M153">IFERROR(SUM($K$11:$K$51*C133:C173)+$D$2,"")</f>
        <v>11.28295424097962</v>
      </c>
      <c r="N153">
        <f t="shared" si="8"/>
        <v>0.94448701401299173</v>
      </c>
    </row>
    <row r="154" spans="1:14" x14ac:dyDescent="0.35">
      <c r="A154">
        <f t="shared" si="7"/>
        <v>124</v>
      </c>
      <c r="B154">
        <v>11.502848713833725</v>
      </c>
      <c r="C154">
        <v>2.0173331124132554</v>
      </c>
      <c r="M154">
        <f t="array" ref="M154">IFERROR(SUM($K$11:$K$51*C134:C174)+$D$2,"")</f>
        <v>11.361438625139082</v>
      </c>
      <c r="N154">
        <f t="shared" si="8"/>
        <v>1.9996813184626861E-2</v>
      </c>
    </row>
    <row r="155" spans="1:14" x14ac:dyDescent="0.35">
      <c r="A155">
        <f t="shared" si="7"/>
        <v>125</v>
      </c>
      <c r="B155">
        <v>9.6910995656701289</v>
      </c>
      <c r="C155">
        <v>2.5969900302267557</v>
      </c>
      <c r="M155">
        <f t="array" ref="M155">IFERROR(SUM($K$11:$K$51*C135:C175)+$D$2,"")</f>
        <v>11.43992853150845</v>
      </c>
      <c r="N155">
        <f t="shared" si="8"/>
        <v>3.0584027517551311</v>
      </c>
    </row>
    <row r="156" spans="1:14" x14ac:dyDescent="0.35">
      <c r="A156">
        <f t="shared" si="7"/>
        <v>126</v>
      </c>
      <c r="B156">
        <v>11.328946053167662</v>
      </c>
      <c r="C156">
        <v>2.4480918704949231</v>
      </c>
      <c r="M156">
        <f t="array" ref="M156">IFERROR(SUM($K$11:$K$51*C136:C176)+$D$2,"")</f>
        <v>11.491024162308879</v>
      </c>
      <c r="N156">
        <f t="shared" si="8"/>
        <v>2.6269313462792002E-2</v>
      </c>
    </row>
    <row r="157" spans="1:14" x14ac:dyDescent="0.35">
      <c r="A157">
        <f t="shared" si="7"/>
        <v>127</v>
      </c>
      <c r="B157">
        <v>11.808919628944901</v>
      </c>
      <c r="C157">
        <v>2.106688342698396</v>
      </c>
      <c r="M157">
        <f t="array" ref="M157">IFERROR(SUM($K$11:$K$51*C137:C177)+$D$2,"")</f>
        <v>11.475451240707235</v>
      </c>
      <c r="N157">
        <f t="shared" si="8"/>
        <v>0.11120116595382666</v>
      </c>
    </row>
    <row r="158" spans="1:14" x14ac:dyDescent="0.35">
      <c r="A158">
        <f t="shared" si="7"/>
        <v>128</v>
      </c>
      <c r="B158">
        <v>12.111606987869139</v>
      </c>
      <c r="C158">
        <v>1.9587170287729667</v>
      </c>
      <c r="M158">
        <f t="array" ref="M158">IFERROR(SUM($K$11:$K$51*C138:C178)+$D$2,"")</f>
        <v>11.382951332810858</v>
      </c>
      <c r="N158">
        <f t="shared" si="8"/>
        <v>0.53093906364841292</v>
      </c>
    </row>
    <row r="159" spans="1:14" x14ac:dyDescent="0.35">
      <c r="A159">
        <f t="shared" si="7"/>
        <v>129</v>
      </c>
      <c r="B159">
        <v>9.7766609447474071</v>
      </c>
      <c r="C159">
        <v>1.3565032584348402</v>
      </c>
      <c r="M159">
        <f t="array" ref="M159">IFERROR(SUM($K$11:$K$51*C139:C179)+$D$2,"")</f>
        <v>11.238513917571913</v>
      </c>
      <c r="N159">
        <f t="shared" si="8"/>
        <v>2.1370141141558454</v>
      </c>
    </row>
    <row r="160" spans="1:14" x14ac:dyDescent="0.35">
      <c r="A160">
        <f t="shared" si="7"/>
        <v>130</v>
      </c>
      <c r="B160">
        <v>9.6795328556353439</v>
      </c>
      <c r="C160">
        <v>1.9682489793980558</v>
      </c>
      <c r="M160">
        <f t="array" ref="M160">IFERROR(SUM($K$11:$K$51*C140:C180)+$D$2,"")</f>
        <v>11.077416399742257</v>
      </c>
      <c r="N160">
        <f t="shared" si="8"/>
        <v>1.9540784028849028</v>
      </c>
    </row>
    <row r="161" spans="1:14" x14ac:dyDescent="0.35">
      <c r="A161">
        <f t="shared" ref="A161:A224" si="9">1+A160</f>
        <v>131</v>
      </c>
      <c r="B161">
        <v>11.979851766283776</v>
      </c>
      <c r="C161">
        <v>1.8254937045540307</v>
      </c>
      <c r="M161">
        <f t="array" ref="M161">IFERROR(SUM($K$11:$K$51*C141:C181)+$D$2,"")</f>
        <v>10.915347469930932</v>
      </c>
      <c r="N161">
        <f t="shared" si="8"/>
        <v>1.1331693969536634</v>
      </c>
    </row>
    <row r="162" spans="1:14" x14ac:dyDescent="0.35">
      <c r="A162">
        <f t="shared" si="9"/>
        <v>132</v>
      </c>
      <c r="B162">
        <v>11.179263935301368</v>
      </c>
      <c r="C162">
        <v>1.9270788045529925</v>
      </c>
      <c r="M162">
        <f t="array" ref="M162">IFERROR(SUM($K$11:$K$51*C142:C182)+$D$2,"")</f>
        <v>10.745243448985851</v>
      </c>
      <c r="N162">
        <f t="shared" si="8"/>
        <v>0.18837378254155715</v>
      </c>
    </row>
    <row r="163" spans="1:14" x14ac:dyDescent="0.35">
      <c r="A163">
        <f t="shared" si="9"/>
        <v>133</v>
      </c>
      <c r="B163">
        <v>12.83995206301654</v>
      </c>
      <c r="C163">
        <v>2.639979554890266</v>
      </c>
      <c r="M163">
        <f t="array" ref="M163">IFERROR(SUM($K$11:$K$51*C143:C183)+$D$2,"")</f>
        <v>10.554243846654385</v>
      </c>
      <c r="N163">
        <f t="shared" si="8"/>
        <v>5.224462050345462</v>
      </c>
    </row>
    <row r="164" spans="1:14" x14ac:dyDescent="0.35">
      <c r="A164">
        <f t="shared" si="9"/>
        <v>134</v>
      </c>
      <c r="B164">
        <v>11.188152268082696</v>
      </c>
      <c r="C164">
        <v>1.8930059294740997</v>
      </c>
      <c r="M164">
        <f t="array" ref="M164">IFERROR(SUM($K$11:$K$51*C144:C184)+$D$2,"")</f>
        <v>10.344934584787765</v>
      </c>
      <c r="N164">
        <f t="shared" si="8"/>
        <v>0.7110160614212705</v>
      </c>
    </row>
    <row r="165" spans="1:14" x14ac:dyDescent="0.35">
      <c r="A165">
        <f t="shared" si="9"/>
        <v>135</v>
      </c>
      <c r="B165">
        <v>8.9359653256332976</v>
      </c>
      <c r="C165">
        <v>1.1162858423833826</v>
      </c>
      <c r="M165">
        <f t="array" ref="M165">IFERROR(SUM($K$11:$K$51*C145:C185)+$D$2,"")</f>
        <v>10.139160704747862</v>
      </c>
      <c r="N165">
        <f t="shared" si="8"/>
        <v>1.4476791203226409</v>
      </c>
    </row>
    <row r="166" spans="1:14" x14ac:dyDescent="0.35">
      <c r="A166">
        <f t="shared" si="9"/>
        <v>136</v>
      </c>
      <c r="B166">
        <v>8.5480266259695536</v>
      </c>
      <c r="C166">
        <v>1.3639116100343762</v>
      </c>
      <c r="M166">
        <f t="array" ref="M166">IFERROR(SUM($K$11:$K$51*C146:C186)+$D$2,"")</f>
        <v>9.9629697257120444</v>
      </c>
      <c r="N166">
        <f t="shared" si="8"/>
        <v>2.002063975508888</v>
      </c>
    </row>
    <row r="167" spans="1:14" x14ac:dyDescent="0.35">
      <c r="A167">
        <f t="shared" si="9"/>
        <v>137</v>
      </c>
      <c r="B167">
        <v>10.18617545023257</v>
      </c>
      <c r="C167">
        <v>1.6526660481283684</v>
      </c>
      <c r="M167">
        <f t="array" ref="M167">IFERROR(SUM($K$11:$K$51*C147:C187)+$D$2,"")</f>
        <v>9.836168316600741</v>
      </c>
      <c r="N167">
        <f t="shared" si="8"/>
        <v>0.12250499359316892</v>
      </c>
    </row>
    <row r="168" spans="1:14" x14ac:dyDescent="0.35">
      <c r="A168">
        <f t="shared" si="9"/>
        <v>138</v>
      </c>
      <c r="B168">
        <v>11.203226547270228</v>
      </c>
      <c r="C168">
        <v>2.2246176683334631</v>
      </c>
      <c r="M168">
        <f t="array" ref="M168">IFERROR(SUM($K$11:$K$51*C148:C188)+$D$2,"")</f>
        <v>9.7442268154413441</v>
      </c>
      <c r="N168">
        <f t="shared" si="8"/>
        <v>2.1286802174767558</v>
      </c>
    </row>
    <row r="169" spans="1:14" x14ac:dyDescent="0.35">
      <c r="A169">
        <f t="shared" si="9"/>
        <v>139</v>
      </c>
      <c r="B169">
        <v>9.9828851145292337</v>
      </c>
      <c r="C169">
        <v>2.1205767362227519</v>
      </c>
      <c r="M169">
        <f t="array" ref="M169">IFERROR(SUM($K$11:$K$51*C149:C189)+$D$2,"")</f>
        <v>9.6509279944798454</v>
      </c>
      <c r="N169">
        <f t="shared" si="8"/>
        <v>0.11019552955148397</v>
      </c>
    </row>
    <row r="170" spans="1:14" x14ac:dyDescent="0.35">
      <c r="A170">
        <f t="shared" si="9"/>
        <v>140</v>
      </c>
      <c r="B170">
        <v>9.7526742130254434</v>
      </c>
      <c r="C170">
        <v>1.6567217545760062</v>
      </c>
      <c r="M170">
        <f t="array" ref="M170">IFERROR(SUM($K$11:$K$51*C150:C190)+$D$2,"")</f>
        <v>9.5216823945894546</v>
      </c>
      <c r="N170">
        <f t="shared" si="8"/>
        <v>5.335722018436477E-2</v>
      </c>
    </row>
    <row r="171" spans="1:14" x14ac:dyDescent="0.35">
      <c r="A171">
        <f t="shared" si="9"/>
        <v>141</v>
      </c>
      <c r="B171">
        <v>10.847329174903152</v>
      </c>
      <c r="C171">
        <v>1.9552997077447931</v>
      </c>
      <c r="M171">
        <f t="array" ref="M171">IFERROR(SUM($K$11:$K$51*C151:C191)+$D$2,"")</f>
        <v>9.3424690680735729</v>
      </c>
      <c r="N171">
        <f t="shared" si="8"/>
        <v>2.2646039411271315</v>
      </c>
    </row>
    <row r="172" spans="1:14" x14ac:dyDescent="0.35">
      <c r="A172">
        <f t="shared" si="9"/>
        <v>142</v>
      </c>
      <c r="B172">
        <v>8.973558824185492</v>
      </c>
      <c r="C172">
        <v>0.94117918812168533</v>
      </c>
      <c r="M172">
        <f t="array" ref="M172">IFERROR(SUM($K$11:$K$51*C152:C192)+$D$2,"")</f>
        <v>9.1053600476188397</v>
      </c>
      <c r="N172">
        <f t="shared" si="8"/>
        <v>1.7371562498527233E-2</v>
      </c>
    </row>
    <row r="173" spans="1:14" x14ac:dyDescent="0.35">
      <c r="A173">
        <f t="shared" si="9"/>
        <v>143</v>
      </c>
      <c r="B173">
        <v>7.6526696396041558</v>
      </c>
      <c r="C173">
        <v>1.2987117836775304</v>
      </c>
      <c r="M173">
        <f t="array" ref="M173">IFERROR(SUM($K$11:$K$51*C153:C193)+$D$2,"")</f>
        <v>8.8089286241605844</v>
      </c>
      <c r="N173">
        <f t="shared" si="8"/>
        <v>1.3369348393674634</v>
      </c>
    </row>
    <row r="174" spans="1:14" x14ac:dyDescent="0.35">
      <c r="A174">
        <f t="shared" si="9"/>
        <v>144</v>
      </c>
      <c r="B174">
        <v>9.9844850400058114</v>
      </c>
      <c r="C174">
        <v>1.3797978726795432</v>
      </c>
      <c r="M174">
        <f t="array" ref="M174">IFERROR(SUM($K$11:$K$51*C154:C194)+$D$2,"")</f>
        <v>8.4525952400120605</v>
      </c>
      <c r="N174">
        <f t="shared" si="8"/>
        <v>2.3466863593248939</v>
      </c>
    </row>
    <row r="175" spans="1:14" x14ac:dyDescent="0.35">
      <c r="A175">
        <f t="shared" si="9"/>
        <v>145</v>
      </c>
      <c r="B175">
        <v>9.4206016934754118</v>
      </c>
      <c r="C175">
        <v>1.6028923874394572</v>
      </c>
      <c r="M175">
        <f t="array" ref="M175">IFERROR(SUM($K$11:$K$51*C155:C195)+$D$2,"")</f>
        <v>8.0164066195709509</v>
      </c>
      <c r="N175">
        <f t="shared" si="8"/>
        <v>1.9717638055775544</v>
      </c>
    </row>
    <row r="176" spans="1:14" x14ac:dyDescent="0.35">
      <c r="A176">
        <f t="shared" si="9"/>
        <v>146</v>
      </c>
      <c r="B176">
        <v>7.864254045948722</v>
      </c>
      <c r="C176">
        <v>1.2112931247040577</v>
      </c>
      <c r="M176">
        <f t="array" ref="M176">IFERROR(SUM($K$11:$K$51*C156:C196)+$D$2,"")</f>
        <v>7.478046935648023</v>
      </c>
      <c r="N176">
        <f t="shared" si="8"/>
        <v>0.14915593204681626</v>
      </c>
    </row>
    <row r="177" spans="1:14" x14ac:dyDescent="0.35">
      <c r="A177">
        <f t="shared" si="9"/>
        <v>147</v>
      </c>
      <c r="B177">
        <v>6.189557266943396</v>
      </c>
      <c r="C177">
        <v>0.85530040190132661</v>
      </c>
      <c r="M177">
        <f t="array" ref="M177">IFERROR(SUM($K$11:$K$51*C157:C197)+$D$2,"")</f>
        <v>6.8435967582395909</v>
      </c>
      <c r="N177">
        <f t="shared" si="8"/>
        <v>0.42776765617498536</v>
      </c>
    </row>
    <row r="178" spans="1:14" x14ac:dyDescent="0.35">
      <c r="A178">
        <f t="shared" si="9"/>
        <v>148</v>
      </c>
      <c r="B178">
        <v>6.2196478190405164</v>
      </c>
      <c r="C178">
        <v>0.63374907226797372</v>
      </c>
      <c r="M178">
        <f t="array" ref="M178">IFERROR(SUM($K$11:$K$51*C158:C198)+$D$2,"")</f>
        <v>6.1631406518465539</v>
      </c>
      <c r="N178">
        <f t="shared" si="8"/>
        <v>3.1930599442864362E-3</v>
      </c>
    </row>
    <row r="179" spans="1:14" x14ac:dyDescent="0.35">
      <c r="A179">
        <f t="shared" si="9"/>
        <v>149</v>
      </c>
      <c r="B179">
        <v>6.6280597888875823</v>
      </c>
      <c r="C179">
        <v>0.59769599943286122</v>
      </c>
      <c r="M179">
        <f t="array" ref="M179">IFERROR(SUM($K$11:$K$51*C159:C199)+$D$2,"")</f>
        <v>5.5029890337783636</v>
      </c>
      <c r="N179">
        <f t="shared" si="8"/>
        <v>1.2657842040020275</v>
      </c>
    </row>
    <row r="180" spans="1:14" x14ac:dyDescent="0.35">
      <c r="A180">
        <f t="shared" si="9"/>
        <v>150</v>
      </c>
      <c r="B180">
        <v>3.1010320130249811</v>
      </c>
      <c r="C180">
        <v>-1.6247784637150264E-2</v>
      </c>
      <c r="M180">
        <f t="array" ref="M180">IFERROR(SUM($K$11:$K$51*C160:C200)+$D$2,"")</f>
        <v>4.9371245932052972</v>
      </c>
      <c r="N180">
        <f t="shared" ref="N180:N243" si="10">(M180-B180)^2</f>
        <v>3.3712359629932105</v>
      </c>
    </row>
    <row r="181" spans="1:14" x14ac:dyDescent="0.35">
      <c r="A181">
        <f t="shared" si="9"/>
        <v>151</v>
      </c>
      <c r="B181">
        <v>5.178272278956654</v>
      </c>
      <c r="C181">
        <v>0.70769393209241249</v>
      </c>
      <c r="M181">
        <f t="array" ref="M181">IFERROR(SUM($K$11:$K$51*C161:C201)+$D$2,"")</f>
        <v>4.5395971488336126</v>
      </c>
      <c r="N181">
        <f t="shared" si="10"/>
        <v>0.40790592183768376</v>
      </c>
    </row>
    <row r="182" spans="1:14" x14ac:dyDescent="0.35">
      <c r="A182">
        <f t="shared" si="9"/>
        <v>152</v>
      </c>
      <c r="B182">
        <v>4.435607378431099</v>
      </c>
      <c r="C182">
        <v>1.2680582747047207</v>
      </c>
      <c r="M182">
        <f t="array" ref="M182">IFERROR(SUM($K$11:$K$51*C162:C202)+$D$2,"")</f>
        <v>4.3630212220736917</v>
      </c>
      <c r="N182">
        <f t="shared" si="10"/>
        <v>5.2687500947419781E-3</v>
      </c>
    </row>
    <row r="183" spans="1:14" x14ac:dyDescent="0.35">
      <c r="A183">
        <f t="shared" si="9"/>
        <v>153</v>
      </c>
      <c r="B183">
        <v>4.6170861123503748</v>
      </c>
      <c r="C183">
        <v>0.72187521481962991</v>
      </c>
      <c r="M183">
        <f t="array" ref="M183">IFERROR(SUM($K$11:$K$51*C163:C203)+$D$2,"")</f>
        <v>4.4418274755031941</v>
      </c>
      <c r="N183">
        <f t="shared" si="10"/>
        <v>3.0715589789531959E-2</v>
      </c>
    </row>
    <row r="184" spans="1:14" x14ac:dyDescent="0.35">
      <c r="A184">
        <f t="shared" si="9"/>
        <v>154</v>
      </c>
      <c r="B184">
        <v>5.5703355802485461</v>
      </c>
      <c r="C184">
        <v>1.0790165430676639</v>
      </c>
      <c r="M184">
        <f t="array" ref="M184">IFERROR(SUM($K$11:$K$51*C164:C204)+$D$2,"")</f>
        <v>4.784410624276247</v>
      </c>
      <c r="N184">
        <f t="shared" si="10"/>
        <v>0.61767803642006036</v>
      </c>
    </row>
    <row r="185" spans="1:14" x14ac:dyDescent="0.35">
      <c r="A185">
        <f t="shared" si="9"/>
        <v>155</v>
      </c>
      <c r="B185">
        <v>5.3374060169196129</v>
      </c>
      <c r="C185">
        <v>1.7992607014888007</v>
      </c>
      <c r="M185">
        <f t="array" ref="M185">IFERROR(SUM($K$11:$K$51*C165:C205)+$D$2,"")</f>
        <v>5.3640536599077029</v>
      </c>
      <c r="N185">
        <f t="shared" si="10"/>
        <v>7.1009687682070059E-4</v>
      </c>
    </row>
    <row r="186" spans="1:14" x14ac:dyDescent="0.35">
      <c r="A186">
        <f t="shared" si="9"/>
        <v>156</v>
      </c>
      <c r="B186">
        <v>5.7175502648002254</v>
      </c>
      <c r="C186">
        <v>1.5704980203175585</v>
      </c>
      <c r="M186">
        <f t="array" ref="M186">IFERROR(SUM($K$11:$K$51*C166:C206)+$D$2,"")</f>
        <v>6.1060881753227898</v>
      </c>
      <c r="N186">
        <f t="shared" si="10"/>
        <v>0.15096170791324023</v>
      </c>
    </row>
    <row r="187" spans="1:14" x14ac:dyDescent="0.35">
      <c r="A187">
        <f t="shared" si="9"/>
        <v>157</v>
      </c>
      <c r="B187">
        <v>7.0597137894336681</v>
      </c>
      <c r="C187">
        <v>2.266835649999102</v>
      </c>
      <c r="M187">
        <f t="array" ref="M187">IFERROR(SUM($K$11:$K$51*C167:C207)+$D$2,"")</f>
        <v>6.9063352836503773</v>
      </c>
      <c r="N187">
        <f t="shared" si="10"/>
        <v>2.3524966036314977E-2</v>
      </c>
    </row>
    <row r="188" spans="1:14" x14ac:dyDescent="0.35">
      <c r="A188">
        <f t="shared" si="9"/>
        <v>158</v>
      </c>
      <c r="B188">
        <v>8.7714588224004579</v>
      </c>
      <c r="C188">
        <v>2.0059273411125895</v>
      </c>
      <c r="M188">
        <f t="array" ref="M188">IFERROR(SUM($K$11:$K$51*C168:C208)+$D$2,"")</f>
        <v>7.6510914170367901</v>
      </c>
      <c r="N188">
        <f t="shared" si="10"/>
        <v>1.2552231230013173</v>
      </c>
    </row>
    <row r="189" spans="1:14" x14ac:dyDescent="0.35">
      <c r="A189">
        <f t="shared" si="9"/>
        <v>159</v>
      </c>
      <c r="B189">
        <v>8.5510523489200114</v>
      </c>
      <c r="C189">
        <v>1.833219906878107</v>
      </c>
      <c r="M189">
        <f t="array" ref="M189">IFERROR(SUM($K$11:$K$51*C169:C209)+$D$2,"")</f>
        <v>8.2397031760002797</v>
      </c>
      <c r="N189">
        <f t="shared" si="10"/>
        <v>9.6938307477801022E-2</v>
      </c>
    </row>
    <row r="190" spans="1:14" x14ac:dyDescent="0.35">
      <c r="A190">
        <f t="shared" si="9"/>
        <v>160</v>
      </c>
      <c r="B190">
        <v>8.6937317560359233</v>
      </c>
      <c r="C190">
        <v>1.4704132803972869</v>
      </c>
      <c r="M190">
        <f t="array" ref="M190">IFERROR(SUM($K$11:$K$51*C170:C210)+$D$2,"")</f>
        <v>8.6182057909837777</v>
      </c>
      <c r="N190">
        <f t="shared" si="10"/>
        <v>5.7041713970579179E-3</v>
      </c>
    </row>
    <row r="191" spans="1:14" x14ac:dyDescent="0.35">
      <c r="A191">
        <f t="shared" si="9"/>
        <v>161</v>
      </c>
      <c r="B191">
        <v>10.378770562756404</v>
      </c>
      <c r="C191">
        <v>1.3222294889876003</v>
      </c>
      <c r="M191">
        <f t="array" ref="M191">IFERROR(SUM($K$11:$K$51*C171:C211)+$D$2,"")</f>
        <v>8.773339916442799</v>
      </c>
      <c r="N191">
        <f t="shared" si="10"/>
        <v>2.5774075601229209</v>
      </c>
    </row>
    <row r="192" spans="1:14" x14ac:dyDescent="0.35">
      <c r="A192">
        <f t="shared" si="9"/>
        <v>162</v>
      </c>
      <c r="B192">
        <v>8.8393695823510132</v>
      </c>
      <c r="C192">
        <v>1.4490764147421662</v>
      </c>
      <c r="M192">
        <f t="array" ref="M192">IFERROR(SUM($K$11:$K$51*C172:C212)+$D$2,"")</f>
        <v>8.7207151546645498</v>
      </c>
      <c r="N192">
        <f t="shared" si="10"/>
        <v>1.4078873209602171E-2</v>
      </c>
    </row>
    <row r="193" spans="1:14" x14ac:dyDescent="0.35">
      <c r="A193">
        <f t="shared" si="9"/>
        <v>163</v>
      </c>
      <c r="B193">
        <v>10.432933764358339</v>
      </c>
      <c r="C193">
        <v>1.2144346441892799</v>
      </c>
      <c r="M193">
        <f t="array" ref="M193">IFERROR(SUM($K$11:$K$51*C173:C213)+$D$2,"")</f>
        <v>8.487790183658257</v>
      </c>
      <c r="N193">
        <f t="shared" si="10"/>
        <v>3.7835835495387351</v>
      </c>
    </row>
    <row r="194" spans="1:14" x14ac:dyDescent="0.35">
      <c r="A194">
        <f t="shared" si="9"/>
        <v>164</v>
      </c>
      <c r="B194">
        <v>7.119321293125215</v>
      </c>
      <c r="C194">
        <v>1.5939829554682428</v>
      </c>
      <c r="M194">
        <f t="array" ref="M194">IFERROR(SUM($K$11:$K$51*C174:C214)+$D$2,"")</f>
        <v>8.1023776448343305</v>
      </c>
      <c r="N194">
        <f t="shared" si="10"/>
        <v>0.9663997906356363</v>
      </c>
    </row>
    <row r="195" spans="1:14" x14ac:dyDescent="0.35">
      <c r="A195">
        <f t="shared" si="9"/>
        <v>165</v>
      </c>
      <c r="B195">
        <v>7.8060984188098939</v>
      </c>
      <c r="C195">
        <v>1.2401586993619254</v>
      </c>
      <c r="M195">
        <f t="array" ref="M195">IFERROR(SUM($K$11:$K$51*C175:C215)+$D$2,"")</f>
        <v>7.5802588644625777</v>
      </c>
      <c r="N195">
        <f t="shared" si="10"/>
        <v>5.1003504307794378E-2</v>
      </c>
    </row>
    <row r="196" spans="1:14" x14ac:dyDescent="0.35">
      <c r="A196">
        <f t="shared" si="9"/>
        <v>166</v>
      </c>
      <c r="B196">
        <v>6.0384153544183494</v>
      </c>
      <c r="C196">
        <v>1.1109870799246919</v>
      </c>
      <c r="M196">
        <f t="array" ref="M196">IFERROR(SUM($K$11:$K$51*C176:C216)+$D$2,"")</f>
        <v>6.9468637049791386</v>
      </c>
      <c r="N196">
        <f t="shared" si="10"/>
        <v>0.82527840563661858</v>
      </c>
    </row>
    <row r="197" spans="1:14" x14ac:dyDescent="0.35">
      <c r="A197">
        <f t="shared" si="9"/>
        <v>167</v>
      </c>
      <c r="B197">
        <v>5.8835992683489735</v>
      </c>
      <c r="C197">
        <v>0.69220396055363853</v>
      </c>
      <c r="M197">
        <f t="array" ref="M197">IFERROR(SUM($K$11:$K$51*C177:C217)+$D$2,"")</f>
        <v>6.258152322435536</v>
      </c>
      <c r="N197">
        <f t="shared" si="10"/>
        <v>0.14028999032557141</v>
      </c>
    </row>
    <row r="198" spans="1:14" x14ac:dyDescent="0.35">
      <c r="A198">
        <f t="shared" si="9"/>
        <v>168</v>
      </c>
      <c r="B198">
        <v>6.7204344964567744</v>
      </c>
      <c r="C198">
        <v>0.2172465968295012</v>
      </c>
      <c r="M198">
        <f t="array" ref="M198">IFERROR(SUM($K$11:$K$51*C178:C218)+$D$2,"")</f>
        <v>5.5856649265072162</v>
      </c>
      <c r="N198">
        <f t="shared" si="10"/>
        <v>1.2877019768835052</v>
      </c>
    </row>
    <row r="199" spans="1:14" x14ac:dyDescent="0.35">
      <c r="A199">
        <f t="shared" si="9"/>
        <v>169</v>
      </c>
      <c r="B199">
        <v>3.4221073847845851</v>
      </c>
      <c r="C199">
        <v>0.28820211870310386</v>
      </c>
      <c r="M199">
        <f t="array" ref="M199">IFERROR(SUM($K$11:$K$51*C179:C219)+$D$2,"")</f>
        <v>5.0239821487697123</v>
      </c>
      <c r="N199">
        <f t="shared" si="10"/>
        <v>2.5660027594924069</v>
      </c>
    </row>
    <row r="200" spans="1:14" x14ac:dyDescent="0.35">
      <c r="A200">
        <f t="shared" si="9"/>
        <v>170</v>
      </c>
      <c r="B200">
        <v>3.6090030741455186</v>
      </c>
      <c r="C200">
        <v>0.40992377596839269</v>
      </c>
      <c r="M200">
        <f t="array" ref="M200">IFERROR(SUM($K$11:$K$51*C180:C220)+$D$2,"")</f>
        <v>4.6626629477915493</v>
      </c>
      <c r="N200">
        <f t="shared" si="10"/>
        <v>1.1101991293317695</v>
      </c>
    </row>
    <row r="201" spans="1:14" x14ac:dyDescent="0.35">
      <c r="A201">
        <f t="shared" si="9"/>
        <v>171</v>
      </c>
      <c r="B201">
        <v>4.4265700524438971</v>
      </c>
      <c r="C201">
        <v>0.89154211916758497</v>
      </c>
      <c r="M201">
        <f t="array" ref="M201">IFERROR(SUM($K$11:$K$51*C181:C221)+$D$2,"")</f>
        <v>4.5619503346904002</v>
      </c>
      <c r="N201">
        <f t="shared" si="10"/>
        <v>1.8327820821142846E-2</v>
      </c>
    </row>
    <row r="202" spans="1:14" x14ac:dyDescent="0.35">
      <c r="A202">
        <f t="shared" si="9"/>
        <v>172</v>
      </c>
      <c r="B202">
        <v>3.6518387895263738</v>
      </c>
      <c r="C202">
        <v>1.3384768018227731</v>
      </c>
      <c r="M202">
        <f t="array" ref="M202">IFERROR(SUM($K$11:$K$51*C182:C222)+$D$2,"")</f>
        <v>4.7142752468572899</v>
      </c>
      <c r="N202">
        <f t="shared" si="10"/>
        <v>1.1287712258658678</v>
      </c>
    </row>
    <row r="203" spans="1:14" x14ac:dyDescent="0.35">
      <c r="A203">
        <f t="shared" si="9"/>
        <v>173</v>
      </c>
      <c r="B203">
        <v>5.8646458766997842</v>
      </c>
      <c r="C203">
        <v>2.1894158277901496</v>
      </c>
      <c r="M203">
        <f t="array" ref="M203">IFERROR(SUM($K$11:$K$51*C183:C223)+$D$2,"")</f>
        <v>5.0672999439255095</v>
      </c>
      <c r="N203">
        <f t="shared" si="10"/>
        <v>0.63576053651167819</v>
      </c>
    </row>
    <row r="204" spans="1:14" x14ac:dyDescent="0.35">
      <c r="A204">
        <f t="shared" si="9"/>
        <v>174</v>
      </c>
      <c r="B204">
        <v>5.2852350283469214</v>
      </c>
      <c r="C204">
        <v>1.4168190963167744</v>
      </c>
      <c r="M204">
        <f t="array" ref="M204">IFERROR(SUM($K$11:$K$51*C184:C224)+$D$2,"")</f>
        <v>5.5376412642062309</v>
      </c>
      <c r="N204">
        <f t="shared" si="10"/>
        <v>6.3708907900665399E-2</v>
      </c>
    </row>
    <row r="205" spans="1:14" x14ac:dyDescent="0.35">
      <c r="A205">
        <f t="shared" si="9"/>
        <v>175</v>
      </c>
      <c r="B205">
        <v>7.3175168182977908</v>
      </c>
      <c r="C205">
        <v>1.7345726367270347</v>
      </c>
      <c r="M205">
        <f t="array" ref="M205">IFERROR(SUM($K$11:$K$51*C185:C225)+$D$2,"")</f>
        <v>6.0239936157552716</v>
      </c>
      <c r="N205">
        <f t="shared" si="10"/>
        <v>1.6732022755158551</v>
      </c>
    </row>
    <row r="206" spans="1:14" x14ac:dyDescent="0.35">
      <c r="A206">
        <f t="shared" si="9"/>
        <v>176</v>
      </c>
      <c r="B206">
        <v>8.9733923574903436</v>
      </c>
      <c r="C206">
        <v>0.9993418462430701</v>
      </c>
      <c r="M206">
        <f t="array" ref="M206">IFERROR(SUM($K$11:$K$51*C186:C226)+$D$2,"")</f>
        <v>6.4585289477522094</v>
      </c>
      <c r="N206">
        <f t="shared" si="10"/>
        <v>6.3245379696397146</v>
      </c>
    </row>
    <row r="207" spans="1:14" x14ac:dyDescent="0.35">
      <c r="A207">
        <f t="shared" si="9"/>
        <v>177</v>
      </c>
      <c r="B207">
        <v>8.320126240806303</v>
      </c>
      <c r="C207">
        <v>0.72440322285633041</v>
      </c>
      <c r="M207">
        <f t="array" ref="M207">IFERROR(SUM($K$11:$K$51*C187:C227)+$D$2,"")</f>
        <v>6.8122890489743417</v>
      </c>
      <c r="N207">
        <f t="shared" si="10"/>
        <v>2.2735729970716947</v>
      </c>
    </row>
    <row r="208" spans="1:14" x14ac:dyDescent="0.35">
      <c r="A208">
        <f t="shared" si="9"/>
        <v>178</v>
      </c>
      <c r="B208">
        <v>7.0761589608522533</v>
      </c>
      <c r="C208">
        <v>1.7201775962114527</v>
      </c>
      <c r="M208">
        <f t="array" ref="M208">IFERROR(SUM($K$11:$K$51*C188:C228)+$D$2,"")</f>
        <v>7.0854793439559804</v>
      </c>
      <c r="N208">
        <f t="shared" si="10"/>
        <v>8.686954120024312E-5</v>
      </c>
    </row>
    <row r="209" spans="1:14" x14ac:dyDescent="0.35">
      <c r="A209">
        <f t="shared" si="9"/>
        <v>179</v>
      </c>
      <c r="B209">
        <v>8.63305939675495</v>
      </c>
      <c r="C209">
        <v>1.0441160234322182</v>
      </c>
      <c r="M209">
        <f t="array" ref="M209">IFERROR(SUM($K$11:$K$51*C189:C229)+$D$2,"")</f>
        <v>7.3065636130401286</v>
      </c>
      <c r="N209">
        <f t="shared" si="10"/>
        <v>1.7595910642131984</v>
      </c>
    </row>
    <row r="210" spans="1:14" x14ac:dyDescent="0.35">
      <c r="A210">
        <f t="shared" si="9"/>
        <v>180</v>
      </c>
      <c r="B210">
        <v>6.0543058895085249</v>
      </c>
      <c r="C210">
        <v>1.5137869841711074</v>
      </c>
      <c r="M210">
        <f t="array" ref="M210">IFERROR(SUM($K$11:$K$51*C190:C230)+$D$2,"")</f>
        <v>7.5389082224368122</v>
      </c>
      <c r="N210">
        <f t="shared" si="10"/>
        <v>2.2040440869361135</v>
      </c>
    </row>
    <row r="211" spans="1:14" x14ac:dyDescent="0.35">
      <c r="A211">
        <f t="shared" si="9"/>
        <v>181</v>
      </c>
      <c r="B211">
        <v>7.2118686922527484</v>
      </c>
      <c r="C211">
        <v>2.1433666854208564</v>
      </c>
      <c r="M211">
        <f t="array" ref="M211">IFERROR(SUM($K$11:$K$51*C191:C231)+$D$2,"")</f>
        <v>7.8246326340972949</v>
      </c>
      <c r="N211">
        <f t="shared" si="10"/>
        <v>0.37547964842486681</v>
      </c>
    </row>
    <row r="212" spans="1:14" x14ac:dyDescent="0.35">
      <c r="A212">
        <f t="shared" si="9"/>
        <v>182</v>
      </c>
      <c r="B212">
        <v>7.4695313945892918</v>
      </c>
      <c r="C212">
        <v>1.4319478961600818</v>
      </c>
      <c r="M212">
        <f t="array" ref="M212">IFERROR(SUM($K$11:$K$51*C192:C232)+$D$2,"")</f>
        <v>8.1765105381865251</v>
      </c>
      <c r="N212">
        <f t="shared" si="10"/>
        <v>0.49981950948147735</v>
      </c>
    </row>
    <row r="213" spans="1:14" x14ac:dyDescent="0.35">
      <c r="A213">
        <f t="shared" si="9"/>
        <v>183</v>
      </c>
      <c r="B213">
        <v>8.2546127830183469</v>
      </c>
      <c r="C213">
        <v>1.8382220096823403</v>
      </c>
      <c r="M213">
        <f t="array" ref="M213">IFERROR(SUM($K$11:$K$51*C193:C233)+$D$2,"")</f>
        <v>8.5773432824017029</v>
      </c>
      <c r="N213">
        <f t="shared" si="10"/>
        <v>0.10415497523223033</v>
      </c>
    </row>
    <row r="214" spans="1:14" x14ac:dyDescent="0.35">
      <c r="A214">
        <f t="shared" si="9"/>
        <v>184</v>
      </c>
      <c r="B214">
        <v>9.6014718757375181</v>
      </c>
      <c r="C214">
        <v>2.7521303204476668</v>
      </c>
      <c r="M214">
        <f t="array" ref="M214">IFERROR(SUM($K$11:$K$51*C194:C234)+$D$2,"")</f>
        <v>8.9782583172644603</v>
      </c>
      <c r="N214">
        <f t="shared" si="10"/>
        <v>0.38839513946465143</v>
      </c>
    </row>
    <row r="215" spans="1:14" x14ac:dyDescent="0.35">
      <c r="A215">
        <f t="shared" si="9"/>
        <v>185</v>
      </c>
      <c r="B215">
        <v>11.11596375558004</v>
      </c>
      <c r="C215">
        <v>1.7821801240411121</v>
      </c>
      <c r="M215">
        <f t="array" ref="M215">IFERROR(SUM($K$11:$K$51*C195:C235)+$D$2,"")</f>
        <v>9.2889989245971769</v>
      </c>
      <c r="N215">
        <f t="shared" si="10"/>
        <v>3.3378004936482419</v>
      </c>
    </row>
    <row r="216" spans="1:14" x14ac:dyDescent="0.35">
      <c r="A216">
        <f t="shared" si="9"/>
        <v>186</v>
      </c>
      <c r="B216">
        <v>9.8201432731375196</v>
      </c>
      <c r="C216">
        <v>1.3320085182122297</v>
      </c>
      <c r="M216">
        <f t="array" ref="M216">IFERROR(SUM($K$11:$K$51*C196:C236)+$D$2,"")</f>
        <v>9.4207995714110861</v>
      </c>
      <c r="N216">
        <f t="shared" si="10"/>
        <v>0.15947539210857062</v>
      </c>
    </row>
    <row r="217" spans="1:14" x14ac:dyDescent="0.35">
      <c r="A217">
        <f t="shared" si="9"/>
        <v>187</v>
      </c>
      <c r="B217">
        <v>7.8722243545245494</v>
      </c>
      <c r="C217">
        <v>2.1526332093140979</v>
      </c>
      <c r="M217">
        <f t="array" ref="M217">IFERROR(SUM($K$11:$K$51*C197:C237)+$D$2,"")</f>
        <v>9.3235810841864772</v>
      </c>
      <c r="N217">
        <f t="shared" si="10"/>
        <v>2.1064363567349664</v>
      </c>
    </row>
    <row r="218" spans="1:14" x14ac:dyDescent="0.35">
      <c r="A218">
        <f t="shared" si="9"/>
        <v>188</v>
      </c>
      <c r="B218">
        <v>10.231707855260309</v>
      </c>
      <c r="C218">
        <v>0.97626093618429532</v>
      </c>
      <c r="M218">
        <f t="array" ref="M218">IFERROR(SUM($K$11:$K$51*C198:C238)+$D$2,"")</f>
        <v>8.9828990589875399</v>
      </c>
      <c r="N218">
        <f t="shared" si="10"/>
        <v>1.5595234096482422</v>
      </c>
    </row>
    <row r="219" spans="1:14" x14ac:dyDescent="0.35">
      <c r="A219">
        <f t="shared" si="9"/>
        <v>189</v>
      </c>
      <c r="B219">
        <v>8.4329636526490379</v>
      </c>
      <c r="C219">
        <v>1.2841986261935943</v>
      </c>
      <c r="M219">
        <f t="array" ref="M219">IFERROR(SUM($K$11:$K$51*C199:C239)+$D$2,"")</f>
        <v>8.4296981078750228</v>
      </c>
      <c r="N219">
        <f t="shared" si="10"/>
        <v>1.0663782671097221E-5</v>
      </c>
    </row>
    <row r="220" spans="1:14" x14ac:dyDescent="0.35">
      <c r="A220">
        <f t="shared" si="9"/>
        <v>190</v>
      </c>
      <c r="B220">
        <v>9.1791139126326851</v>
      </c>
      <c r="C220">
        <v>0.43141447531290522</v>
      </c>
      <c r="M220">
        <f t="array" ref="M220">IFERROR(SUM($K$11:$K$51*C200:C240)+$D$2,"")</f>
        <v>7.7395157294296393</v>
      </c>
      <c r="N220">
        <f t="shared" si="10"/>
        <v>2.0724429290815101</v>
      </c>
    </row>
    <row r="221" spans="1:14" x14ac:dyDescent="0.35">
      <c r="A221">
        <f t="shared" si="9"/>
        <v>191</v>
      </c>
      <c r="B221">
        <v>8.6576979681379509</v>
      </c>
      <c r="C221">
        <v>0.78687680636399504</v>
      </c>
      <c r="M221">
        <f t="array" ref="M221">IFERROR(SUM($K$11:$K$51*C201:C241)+$D$2,"")</f>
        <v>7.0022170907104826</v>
      </c>
      <c r="N221">
        <f t="shared" si="10"/>
        <v>2.7406169355280201</v>
      </c>
    </row>
    <row r="222" spans="1:14" x14ac:dyDescent="0.35">
      <c r="A222">
        <f t="shared" si="9"/>
        <v>192</v>
      </c>
      <c r="B222">
        <v>7.9682740291933722</v>
      </c>
      <c r="C222">
        <v>1.0615056963243088</v>
      </c>
      <c r="M222">
        <f t="array" ref="M222">IFERROR(SUM($K$11:$K$51*C202:C242)+$D$2,"")</f>
        <v>6.2919517497855253</v>
      </c>
      <c r="N222">
        <f t="shared" si="10"/>
        <v>2.8100563844391195</v>
      </c>
    </row>
    <row r="223" spans="1:14" x14ac:dyDescent="0.35">
      <c r="A223">
        <f t="shared" si="9"/>
        <v>193</v>
      </c>
      <c r="B223">
        <v>6.0981326458541982</v>
      </c>
      <c r="C223">
        <v>0.54609795776730641</v>
      </c>
      <c r="M223">
        <f t="array" ref="M223">IFERROR(SUM($K$11:$K$51*C203:C243)+$D$2,"")</f>
        <v>5.6708885225686423</v>
      </c>
      <c r="N223">
        <f t="shared" si="10"/>
        <v>0.18253754088204333</v>
      </c>
    </row>
    <row r="224" spans="1:14" x14ac:dyDescent="0.35">
      <c r="A224">
        <f t="shared" si="9"/>
        <v>194</v>
      </c>
      <c r="B224">
        <v>5.6532657088319924</v>
      </c>
      <c r="C224">
        <v>1.1053170497798321</v>
      </c>
      <c r="M224">
        <f t="array" ref="M224">IFERROR(SUM($K$11:$K$51*C204:C244)+$D$2,"")</f>
        <v>5.1751242200578504</v>
      </c>
      <c r="N224">
        <f t="shared" si="10"/>
        <v>0.22861928328715295</v>
      </c>
    </row>
    <row r="225" spans="1:14" x14ac:dyDescent="0.35">
      <c r="A225">
        <f t="shared" ref="A225:A288" si="11">1+A224</f>
        <v>195</v>
      </c>
      <c r="B225">
        <v>3.9980428530271199</v>
      </c>
      <c r="C225">
        <v>0.9614337797816872</v>
      </c>
      <c r="M225">
        <f t="array" ref="M225">IFERROR(SUM($K$11:$K$51*C205:C245)+$D$2,"")</f>
        <v>4.7951192142779817</v>
      </c>
      <c r="N225">
        <f t="shared" si="10"/>
        <v>0.63533072566491433</v>
      </c>
    </row>
    <row r="226" spans="1:14" x14ac:dyDescent="0.35">
      <c r="A226">
        <f t="shared" si="11"/>
        <v>196</v>
      </c>
      <c r="B226">
        <v>4.9001764949168169</v>
      </c>
      <c r="C226">
        <v>0.67274677998126942</v>
      </c>
      <c r="M226">
        <f t="array" ref="M226">IFERROR(SUM($K$11:$K$51*C206:C246)+$D$2,"")</f>
        <v>4.5228670309105912</v>
      </c>
      <c r="N226">
        <f t="shared" si="10"/>
        <v>0.14236243162866538</v>
      </c>
    </row>
    <row r="227" spans="1:14" x14ac:dyDescent="0.35">
      <c r="A227">
        <f t="shared" si="11"/>
        <v>197</v>
      </c>
      <c r="B227">
        <v>4.3719115651459637</v>
      </c>
      <c r="C227">
        <v>0.65982644116635303</v>
      </c>
      <c r="M227">
        <f t="array" ref="M227">IFERROR(SUM($K$11:$K$51*C207:C247)+$D$2,"")</f>
        <v>4.3384435934264491</v>
      </c>
      <c r="N227">
        <f t="shared" si="10"/>
        <v>1.1201051310182253E-3</v>
      </c>
    </row>
    <row r="228" spans="1:14" x14ac:dyDescent="0.35">
      <c r="A228">
        <f t="shared" si="11"/>
        <v>198</v>
      </c>
      <c r="B228">
        <v>3.8542357330410724</v>
      </c>
      <c r="C228">
        <v>1.0040720403907089</v>
      </c>
      <c r="M228">
        <f t="array" ref="M228">IFERROR(SUM($K$11:$K$51*C208:C248)+$D$2,"")</f>
        <v>4.2239898915189986</v>
      </c>
      <c r="N228">
        <f t="shared" si="10"/>
        <v>0.1367181377117194</v>
      </c>
    </row>
    <row r="229" spans="1:14" x14ac:dyDescent="0.35">
      <c r="A229">
        <f t="shared" si="11"/>
        <v>199</v>
      </c>
      <c r="B229">
        <v>3.812625348043801</v>
      </c>
      <c r="C229">
        <v>0.12629697352333524</v>
      </c>
      <c r="M229">
        <f t="array" ref="M229">IFERROR(SUM($K$11:$K$51*C209:C249)+$D$2,"")</f>
        <v>4.1765613703272386</v>
      </c>
      <c r="N229">
        <f t="shared" si="10"/>
        <v>0.13244942831549078</v>
      </c>
    </row>
    <row r="230" spans="1:14" x14ac:dyDescent="0.35">
      <c r="A230">
        <f t="shared" si="11"/>
        <v>200</v>
      </c>
      <c r="B230">
        <v>1.3009723526525074</v>
      </c>
      <c r="C230">
        <v>1.0315304018966915</v>
      </c>
      <c r="M230">
        <f t="array" ref="M230">IFERROR(SUM($K$11:$K$51*C210:C250)+$D$2,"")</f>
        <v>4.1997662873584893</v>
      </c>
      <c r="N230">
        <f t="shared" si="10"/>
        <v>8.4030062758881883</v>
      </c>
    </row>
    <row r="231" spans="1:14" x14ac:dyDescent="0.35">
      <c r="A231">
        <f t="shared" si="11"/>
        <v>201</v>
      </c>
      <c r="B231">
        <v>4.4555950072228114</v>
      </c>
      <c r="C231">
        <v>1.0779696874155311</v>
      </c>
      <c r="M231">
        <f t="array" ref="M231">IFERROR(SUM($K$11:$K$51*C211:C251)+$D$2,"")</f>
        <v>4.3022095667931701</v>
      </c>
      <c r="N231">
        <f t="shared" si="10"/>
        <v>2.3527093335795043E-2</v>
      </c>
    </row>
    <row r="232" spans="1:14" x14ac:dyDescent="0.35">
      <c r="A232">
        <f t="shared" si="11"/>
        <v>202</v>
      </c>
      <c r="B232">
        <v>3.6126646918663048</v>
      </c>
      <c r="C232">
        <v>1.1273223715309051</v>
      </c>
      <c r="M232">
        <f t="array" ref="M232">IFERROR(SUM($K$11:$K$51*C212:C252)+$D$2,"")</f>
        <v>4.4913676814746699</v>
      </c>
      <c r="N232">
        <f t="shared" si="10"/>
        <v>0.77211894394667868</v>
      </c>
    </row>
    <row r="233" spans="1:14" x14ac:dyDescent="0.35">
      <c r="A233">
        <f t="shared" si="11"/>
        <v>203</v>
      </c>
      <c r="B233">
        <v>5.1142061880866931</v>
      </c>
      <c r="C233">
        <v>0.70293195267311059</v>
      </c>
      <c r="M233">
        <f t="array" ref="M233">IFERROR(SUM($K$11:$K$51*C213:C253)+$D$2,"")</f>
        <v>4.7844306177347935</v>
      </c>
      <c r="N233">
        <f t="shared" si="10"/>
        <v>0.1087519268009207</v>
      </c>
    </row>
    <row r="234" spans="1:14" x14ac:dyDescent="0.35">
      <c r="A234">
        <f t="shared" si="11"/>
        <v>204</v>
      </c>
      <c r="B234">
        <v>4.3067137141603791</v>
      </c>
      <c r="C234">
        <v>1.4966079771392615</v>
      </c>
      <c r="M234">
        <f t="array" ref="M234">IFERROR(SUM($K$11:$K$51*C214:C254)+$D$2,"")</f>
        <v>5.1891005445381309</v>
      </c>
      <c r="N234">
        <f t="shared" si="10"/>
        <v>0.77860651842409534</v>
      </c>
    </row>
    <row r="235" spans="1:14" x14ac:dyDescent="0.35">
      <c r="A235">
        <f t="shared" si="11"/>
        <v>205</v>
      </c>
      <c r="B235">
        <v>5.8677516094396509</v>
      </c>
      <c r="C235">
        <v>1.2535105440989951</v>
      </c>
      <c r="M235">
        <f t="array" ref="M235">IFERROR(SUM($K$11:$K$51*C215:C255)+$D$2,"")</f>
        <v>5.7023318582285292</v>
      </c>
      <c r="N235">
        <f t="shared" si="10"/>
        <v>2.7363694090749412E-2</v>
      </c>
    </row>
    <row r="236" spans="1:14" x14ac:dyDescent="0.35">
      <c r="A236">
        <f t="shared" si="11"/>
        <v>206</v>
      </c>
      <c r="B236">
        <v>7.1664410334294928</v>
      </c>
      <c r="C236">
        <v>1.4846530063144803</v>
      </c>
      <c r="M236">
        <f t="array" ref="M236">IFERROR(SUM($K$11:$K$51*C216:C256)+$D$2,"")</f>
        <v>6.2983157997061978</v>
      </c>
      <c r="N236">
        <f t="shared" si="10"/>
        <v>0.75364142142712554</v>
      </c>
    </row>
    <row r="237" spans="1:14" x14ac:dyDescent="0.35">
      <c r="A237">
        <f t="shared" si="11"/>
        <v>207</v>
      </c>
      <c r="B237">
        <v>6.190872174772851</v>
      </c>
      <c r="C237">
        <v>1.8866221179372566</v>
      </c>
      <c r="M237">
        <f t="array" ref="M237">IFERROR(SUM($K$11:$K$51*C217:C257)+$D$2,"")</f>
        <v>6.9284135170296688</v>
      </c>
      <c r="N237">
        <f t="shared" si="10"/>
        <v>0.54396723153798843</v>
      </c>
    </row>
    <row r="238" spans="1:14" x14ac:dyDescent="0.35">
      <c r="A238">
        <f t="shared" si="11"/>
        <v>208</v>
      </c>
      <c r="B238">
        <v>9.3538241150288695</v>
      </c>
      <c r="C238">
        <v>1.7922815654608912</v>
      </c>
      <c r="M238">
        <f t="array" ref="M238">IFERROR(SUM($K$11:$K$51*C218:C258)+$D$2,"")</f>
        <v>7.518622651743307</v>
      </c>
      <c r="N238">
        <f t="shared" si="10"/>
        <v>3.3679644108454694</v>
      </c>
    </row>
    <row r="239" spans="1:14" x14ac:dyDescent="0.35">
      <c r="A239">
        <f t="shared" si="11"/>
        <v>209</v>
      </c>
      <c r="B239">
        <v>8.2796962380215202</v>
      </c>
      <c r="C239">
        <v>2.0831925862145386</v>
      </c>
      <c r="M239">
        <f t="array" ref="M239">IFERROR(SUM($K$11:$K$51*C219:C259)+$D$2,"")</f>
        <v>7.9961655530842961</v>
      </c>
      <c r="N239">
        <f t="shared" si="10"/>
        <v>8.0389649300971436E-2</v>
      </c>
    </row>
    <row r="240" spans="1:14" x14ac:dyDescent="0.35">
      <c r="A240">
        <f t="shared" si="11"/>
        <v>210</v>
      </c>
      <c r="B240">
        <v>7.7876349722729463</v>
      </c>
      <c r="C240">
        <v>1.7832582815845912</v>
      </c>
      <c r="M240">
        <f t="array" ref="M240">IFERROR(SUM($K$11:$K$51*C220:C260)+$D$2,"")</f>
        <v>8.2966965006775002</v>
      </c>
      <c r="N240">
        <f t="shared" si="10"/>
        <v>0.25914363970158039</v>
      </c>
    </row>
    <row r="241" spans="1:14" x14ac:dyDescent="0.35">
      <c r="A241">
        <f t="shared" si="11"/>
        <v>211</v>
      </c>
      <c r="B241">
        <v>10.111249100899869</v>
      </c>
      <c r="C241">
        <v>1.239235063003171</v>
      </c>
      <c r="M241">
        <f t="array" ref="M241">IFERROR(SUM($K$11:$K$51*C221:C261)+$D$2,"")</f>
        <v>8.3741441182483687</v>
      </c>
      <c r="N241">
        <f t="shared" si="10"/>
        <v>3.0175337207526685</v>
      </c>
    </row>
    <row r="242" spans="1:14" x14ac:dyDescent="0.35">
      <c r="A242">
        <f t="shared" si="11"/>
        <v>212</v>
      </c>
      <c r="B242">
        <v>8.5237113794683292</v>
      </c>
      <c r="C242">
        <v>1.2889030945056046</v>
      </c>
      <c r="M242">
        <f t="array" ref="M242">IFERROR(SUM($K$11:$K$51*C222:C262)+$D$2,"")</f>
        <v>8.2212642489343661</v>
      </c>
      <c r="N242">
        <f t="shared" si="10"/>
        <v>9.1474266768228119E-2</v>
      </c>
    </row>
    <row r="243" spans="1:14" x14ac:dyDescent="0.35">
      <c r="A243">
        <f t="shared" si="11"/>
        <v>213</v>
      </c>
      <c r="B243">
        <v>6.8803046666517735</v>
      </c>
      <c r="C243">
        <v>1.1080675472937886</v>
      </c>
      <c r="M243">
        <f t="array" ref="M243">IFERROR(SUM($K$11:$K$51*C223:C263)+$D$2,"")</f>
        <v>7.8733438414549575</v>
      </c>
      <c r="N243">
        <f t="shared" si="10"/>
        <v>0.9861268026937885</v>
      </c>
    </row>
    <row r="244" spans="1:14" x14ac:dyDescent="0.35">
      <c r="A244">
        <f t="shared" si="11"/>
        <v>214</v>
      </c>
      <c r="B244">
        <v>8.083284808342567</v>
      </c>
      <c r="C244">
        <v>0.93991020927611935</v>
      </c>
      <c r="M244">
        <f t="array" ref="M244">IFERROR(SUM($K$11:$K$51*C224:C264)+$D$2,"")</f>
        <v>7.399504843138053</v>
      </c>
      <c r="N244">
        <f t="shared" ref="N244:N307" si="12">(M244-B244)^2</f>
        <v>0.46755504081508636</v>
      </c>
    </row>
    <row r="245" spans="1:14" x14ac:dyDescent="0.35">
      <c r="A245">
        <f t="shared" si="11"/>
        <v>215</v>
      </c>
      <c r="B245">
        <v>6.2522287114301989</v>
      </c>
      <c r="C245">
        <v>0.4226102563756986</v>
      </c>
      <c r="M245">
        <f t="array" ref="M245">IFERROR(SUM($K$11:$K$51*C225:C265)+$D$2,"")</f>
        <v>6.8864643129174601</v>
      </c>
      <c r="N245">
        <f t="shared" si="12"/>
        <v>0.40225479819390803</v>
      </c>
    </row>
    <row r="246" spans="1:14" x14ac:dyDescent="0.35">
      <c r="A246">
        <f t="shared" si="11"/>
        <v>216</v>
      </c>
      <c r="B246">
        <v>5.586893013092233</v>
      </c>
      <c r="C246">
        <v>1.1668589875501678</v>
      </c>
      <c r="M246">
        <f t="array" ref="M246">IFERROR(SUM($K$11:$K$51*C226:C266)+$D$2,"")</f>
        <v>6.4319056080635075</v>
      </c>
      <c r="N246">
        <f t="shared" si="12"/>
        <v>0.71404628566008732</v>
      </c>
    </row>
    <row r="247" spans="1:14" x14ac:dyDescent="0.35">
      <c r="A247">
        <f t="shared" si="11"/>
        <v>217</v>
      </c>
      <c r="B247">
        <v>7.121956429312025</v>
      </c>
      <c r="C247">
        <v>1.0414044946667196</v>
      </c>
      <c r="M247">
        <f t="array" ref="M247">IFERROR(SUM($K$11:$K$51*C227:C267)+$D$2,"")</f>
        <v>6.1181448542317156</v>
      </c>
      <c r="N247">
        <f t="shared" si="12"/>
        <v>1.0076376782652117</v>
      </c>
    </row>
    <row r="248" spans="1:14" x14ac:dyDescent="0.35">
      <c r="A248">
        <f t="shared" si="11"/>
        <v>218</v>
      </c>
      <c r="B248">
        <v>5.1899797365660998</v>
      </c>
      <c r="C248">
        <v>1.0838870343224407</v>
      </c>
      <c r="M248">
        <f t="array" ref="M248">IFERROR(SUM($K$11:$K$51*C228:C268)+$D$2,"")</f>
        <v>5.9874830044733898</v>
      </c>
      <c r="N248">
        <f t="shared" si="12"/>
        <v>0.6360114623228067</v>
      </c>
    </row>
    <row r="249" spans="1:14" x14ac:dyDescent="0.35">
      <c r="A249">
        <f t="shared" si="11"/>
        <v>219</v>
      </c>
      <c r="B249">
        <v>5.4463118348824908</v>
      </c>
      <c r="C249">
        <v>1.6259254911829986</v>
      </c>
      <c r="M249">
        <f t="array" ref="M249">IFERROR(SUM($K$11:$K$51*C229:C269)+$D$2,"")</f>
        <v>6.0423481729088024</v>
      </c>
      <c r="N249">
        <f t="shared" si="12"/>
        <v>0.35525931624781559</v>
      </c>
    </row>
    <row r="250" spans="1:14" x14ac:dyDescent="0.35">
      <c r="A250">
        <f t="shared" si="11"/>
        <v>220</v>
      </c>
      <c r="B250">
        <v>5.4425145727845203</v>
      </c>
      <c r="C250">
        <v>1.1025681812773898</v>
      </c>
      <c r="M250">
        <f t="array" ref="M250">IFERROR(SUM($K$11:$K$51*C230:C270)+$D$2,"")</f>
        <v>6.2404200608070175</v>
      </c>
      <c r="N250">
        <f t="shared" si="12"/>
        <v>0.63665316781641934</v>
      </c>
    </row>
    <row r="251" spans="1:14" x14ac:dyDescent="0.35">
      <c r="A251">
        <f t="shared" si="11"/>
        <v>221</v>
      </c>
      <c r="B251">
        <v>8.3344016629404543</v>
      </c>
      <c r="C251">
        <v>1.9405793693780344</v>
      </c>
      <c r="M251">
        <f t="array" ref="M251">IFERROR(SUM($K$11:$K$51*C231:C271)+$D$2,"")</f>
        <v>6.5091523693063023</v>
      </c>
      <c r="N251">
        <f t="shared" si="12"/>
        <v>3.331534983911971</v>
      </c>
    </row>
    <row r="252" spans="1:14" x14ac:dyDescent="0.35">
      <c r="A252">
        <f t="shared" si="11"/>
        <v>222</v>
      </c>
      <c r="B252">
        <v>6.7145020759331242</v>
      </c>
      <c r="C252">
        <v>1.3234132354683927</v>
      </c>
      <c r="M252">
        <f t="array" ref="M252">IFERROR(SUM($K$11:$K$51*C232:C272)+$D$2,"")</f>
        <v>6.7661231243615747</v>
      </c>
      <c r="N252">
        <f t="shared" si="12"/>
        <v>2.6647326408524318E-3</v>
      </c>
    </row>
    <row r="253" spans="1:14" x14ac:dyDescent="0.35">
      <c r="A253">
        <f t="shared" si="11"/>
        <v>223</v>
      </c>
      <c r="B253">
        <v>7.0872858854177014</v>
      </c>
      <c r="C253">
        <v>1.4518982870144148</v>
      </c>
      <c r="M253">
        <f t="array" ref="M253">IFERROR(SUM($K$11:$K$51*C233:C273)+$D$2,"")</f>
        <v>6.9620585853162584</v>
      </c>
      <c r="N253">
        <f t="shared" si="12"/>
        <v>1.5681876690696869E-2</v>
      </c>
    </row>
    <row r="254" spans="1:14" x14ac:dyDescent="0.35">
      <c r="A254">
        <f t="shared" si="11"/>
        <v>224</v>
      </c>
      <c r="B254">
        <v>6.9714462414825054</v>
      </c>
      <c r="C254">
        <v>1.2462968583259566</v>
      </c>
      <c r="M254">
        <f t="array" ref="M254">IFERROR(SUM($K$11:$K$51*C234:C274)+$D$2,"")</f>
        <v>7.080438281290057</v>
      </c>
      <c r="N254">
        <f t="shared" si="12"/>
        <v>1.187926474141093E-2</v>
      </c>
    </row>
    <row r="255" spans="1:14" x14ac:dyDescent="0.35">
      <c r="A255">
        <f t="shared" si="11"/>
        <v>225</v>
      </c>
      <c r="B255">
        <v>6.5644216494627674</v>
      </c>
      <c r="C255">
        <v>0.85380576884631543</v>
      </c>
      <c r="M255">
        <f t="array" ref="M255">IFERROR(SUM($K$11:$K$51*C235:C275)+$D$2,"")</f>
        <v>7.1280840270870414</v>
      </c>
      <c r="N255">
        <f t="shared" si="12"/>
        <v>0.31771527594904964</v>
      </c>
    </row>
    <row r="256" spans="1:14" x14ac:dyDescent="0.35">
      <c r="A256">
        <f t="shared" si="11"/>
        <v>226</v>
      </c>
      <c r="B256">
        <v>6.6267906817432909</v>
      </c>
      <c r="C256">
        <v>1.0390555968185509</v>
      </c>
      <c r="M256">
        <f t="array" ref="M256">IFERROR(SUM($K$11:$K$51*C236:C276)+$D$2,"")</f>
        <v>7.1570507849697602</v>
      </c>
      <c r="N256">
        <f t="shared" si="12"/>
        <v>0.28117577707374591</v>
      </c>
    </row>
    <row r="257" spans="1:14" x14ac:dyDescent="0.35">
      <c r="A257">
        <f t="shared" si="11"/>
        <v>227</v>
      </c>
      <c r="B257">
        <v>6.4849043404609734</v>
      </c>
      <c r="C257">
        <v>1.7815859602048634</v>
      </c>
      <c r="M257">
        <f t="array" ref="M257">IFERROR(SUM($K$11:$K$51*C237:C277)+$D$2,"")</f>
        <v>7.2458461019622149</v>
      </c>
      <c r="N257">
        <f t="shared" si="12"/>
        <v>0.57903236439661232</v>
      </c>
    </row>
    <row r="258" spans="1:14" x14ac:dyDescent="0.35">
      <c r="A258">
        <f t="shared" si="11"/>
        <v>228</v>
      </c>
      <c r="B258">
        <v>7.571794395810608</v>
      </c>
      <c r="C258">
        <v>1.3789876396778595</v>
      </c>
      <c r="M258">
        <f t="array" ref="M258">IFERROR(SUM($K$11:$K$51*C238:C278)+$D$2,"")</f>
        <v>7.4648918399454782</v>
      </c>
      <c r="N258">
        <f t="shared" si="12"/>
        <v>1.1428156450497188E-2</v>
      </c>
    </row>
    <row r="259" spans="1:14" x14ac:dyDescent="0.35">
      <c r="A259">
        <f t="shared" si="11"/>
        <v>229</v>
      </c>
      <c r="B259">
        <v>7.5170834512838738</v>
      </c>
      <c r="C259">
        <v>1.1476074816917743</v>
      </c>
      <c r="M259">
        <f t="array" ref="M259">IFERROR(SUM($K$11:$K$51*C239:C279)+$D$2,"")</f>
        <v>7.840908184302215</v>
      </c>
      <c r="N259">
        <f t="shared" si="12"/>
        <v>0.10486245771439999</v>
      </c>
    </row>
    <row r="260" spans="1:14" x14ac:dyDescent="0.35">
      <c r="A260">
        <f t="shared" si="11"/>
        <v>230</v>
      </c>
      <c r="B260">
        <v>9.663202951031856</v>
      </c>
      <c r="C260">
        <v>2.2695366470570923</v>
      </c>
      <c r="M260">
        <f t="array" ref="M260">IFERROR(SUM($K$11:$K$51*C240:C280)+$D$2,"")</f>
        <v>8.3594966991838184</v>
      </c>
      <c r="N260">
        <f t="shared" si="12"/>
        <v>1.6996499911076588</v>
      </c>
    </row>
    <row r="261" spans="1:14" x14ac:dyDescent="0.35">
      <c r="A261">
        <f t="shared" si="11"/>
        <v>231</v>
      </c>
      <c r="B261">
        <v>7.1858976445809546</v>
      </c>
      <c r="C261">
        <v>2.7897592967812912</v>
      </c>
      <c r="M261">
        <f t="array" ref="M261">IFERROR(SUM($K$11:$K$51*C241:C281)+$D$2,"")</f>
        <v>8.9574994954030274</v>
      </c>
      <c r="N261">
        <f t="shared" si="12"/>
        <v>3.1385731178361937</v>
      </c>
    </row>
    <row r="262" spans="1:14" x14ac:dyDescent="0.35">
      <c r="A262">
        <f t="shared" si="11"/>
        <v>232</v>
      </c>
      <c r="B262">
        <v>10.691005276923308</v>
      </c>
      <c r="C262">
        <v>2.6880927350868316</v>
      </c>
      <c r="M262">
        <f t="array" ref="M262">IFERROR(SUM($K$11:$K$51*C242:C282)+$D$2,"")</f>
        <v>9.5189077819835468</v>
      </c>
      <c r="N262">
        <f t="shared" si="12"/>
        <v>1.3738125376440633</v>
      </c>
    </row>
    <row r="263" spans="1:14" x14ac:dyDescent="0.35">
      <c r="A263">
        <f t="shared" si="11"/>
        <v>233</v>
      </c>
      <c r="B263">
        <v>8.8242532612947162</v>
      </c>
      <c r="C263">
        <v>1.629232158281017</v>
      </c>
      <c r="M263">
        <f t="array" ref="M263">IFERROR(SUM($K$11:$K$51*C243:C283)+$D$2,"")</f>
        <v>9.9419118279721364</v>
      </c>
      <c r="N263">
        <f t="shared" si="12"/>
        <v>1.2491606716674253</v>
      </c>
    </row>
    <row r="264" spans="1:14" x14ac:dyDescent="0.35">
      <c r="A264">
        <f t="shared" si="11"/>
        <v>234</v>
      </c>
      <c r="B264">
        <v>11.02183741960139</v>
      </c>
      <c r="C264">
        <v>1.6562935586227434</v>
      </c>
      <c r="M264">
        <f t="array" ref="M264">IFERROR(SUM($K$11:$K$51*C244:C284)+$D$2,"")</f>
        <v>10.176082888592195</v>
      </c>
      <c r="N264">
        <f t="shared" si="12"/>
        <v>0.71530072672258371</v>
      </c>
    </row>
    <row r="265" spans="1:14" x14ac:dyDescent="0.35">
      <c r="A265">
        <f t="shared" si="11"/>
        <v>235</v>
      </c>
      <c r="B265">
        <v>11.356632189084362</v>
      </c>
      <c r="C265">
        <v>1.7833927098890232</v>
      </c>
      <c r="M265">
        <f t="array" ref="M265">IFERROR(SUM($K$11:$K$51*C245:C285)+$D$2,"")</f>
        <v>10.196808590621018</v>
      </c>
      <c r="N265">
        <f t="shared" si="12"/>
        <v>1.3451907795524602</v>
      </c>
    </row>
    <row r="266" spans="1:14" x14ac:dyDescent="0.35">
      <c r="A266">
        <f t="shared" si="11"/>
        <v>236</v>
      </c>
      <c r="B266">
        <v>10.184587356515969</v>
      </c>
      <c r="C266">
        <v>1.1862353767542895</v>
      </c>
      <c r="M266">
        <f t="array" ref="M266">IFERROR(SUM($K$11:$K$51*C246:C286)+$D$2,"")</f>
        <v>10.024596959282098</v>
      </c>
      <c r="N266">
        <f t="shared" si="12"/>
        <v>2.5596927207051902E-2</v>
      </c>
    </row>
    <row r="267" spans="1:14" x14ac:dyDescent="0.35">
      <c r="A267">
        <f t="shared" si="11"/>
        <v>237</v>
      </c>
      <c r="B267">
        <v>9.5712832329986774</v>
      </c>
      <c r="C267">
        <v>1.3371288732862392</v>
      </c>
      <c r="M267">
        <f t="array" ref="M267">IFERROR(SUM($K$11:$K$51*C247:C287)+$D$2,"")</f>
        <v>9.723576074607621</v>
      </c>
      <c r="N267">
        <f t="shared" si="12"/>
        <v>2.3193109605326757E-2</v>
      </c>
    </row>
    <row r="268" spans="1:14" x14ac:dyDescent="0.35">
      <c r="A268">
        <f t="shared" si="11"/>
        <v>238</v>
      </c>
      <c r="B268">
        <v>9.4518481735959856</v>
      </c>
      <c r="C268">
        <v>1.9944354269347939</v>
      </c>
      <c r="M268">
        <f t="array" ref="M268">IFERROR(SUM($K$11:$K$51*C248:C288)+$D$2,"")</f>
        <v>9.3783056979335129</v>
      </c>
      <c r="N268">
        <f t="shared" si="12"/>
        <v>5.4084957265653948E-3</v>
      </c>
    </row>
    <row r="269" spans="1:14" x14ac:dyDescent="0.35">
      <c r="A269">
        <f t="shared" si="11"/>
        <v>239</v>
      </c>
      <c r="B269">
        <v>8.238497430978093</v>
      </c>
      <c r="C269">
        <v>1.4930540323271364</v>
      </c>
      <c r="M269">
        <f t="array" ref="M269">IFERROR(SUM($K$11:$K$51*C249:C289)+$D$2,"")</f>
        <v>9.077298430611016</v>
      </c>
      <c r="N269">
        <f t="shared" si="12"/>
        <v>0.70358711698519105</v>
      </c>
    </row>
    <row r="270" spans="1:14" x14ac:dyDescent="0.35">
      <c r="A270">
        <f t="shared" si="11"/>
        <v>240</v>
      </c>
      <c r="B270">
        <v>7.5264404186044365</v>
      </c>
      <c r="C270">
        <v>0.8690681974071448</v>
      </c>
      <c r="M270">
        <f t="array" ref="M270">IFERROR(SUM($K$11:$K$51*C250:C290)+$D$2,"")</f>
        <v>8.8887872653493343</v>
      </c>
      <c r="N270">
        <f t="shared" si="12"/>
        <v>1.855988930835766</v>
      </c>
    </row>
    <row r="271" spans="1:14" x14ac:dyDescent="0.35">
      <c r="A271">
        <f t="shared" si="11"/>
        <v>241</v>
      </c>
      <c r="B271">
        <v>6.8810319227438885</v>
      </c>
      <c r="C271">
        <v>2.0768873917159336</v>
      </c>
      <c r="M271">
        <f t="array" ref="M271">IFERROR(SUM($K$11:$K$51*C251:C291)+$D$2,"")</f>
        <v>8.834125291113665</v>
      </c>
      <c r="N271">
        <f t="shared" si="12"/>
        <v>3.8145737055699991</v>
      </c>
    </row>
    <row r="272" spans="1:14" x14ac:dyDescent="0.35">
      <c r="A272">
        <f t="shared" si="11"/>
        <v>242</v>
      </c>
      <c r="B272">
        <v>10.664459670608617</v>
      </c>
      <c r="C272">
        <v>2.1528591731853353</v>
      </c>
      <c r="M272">
        <f t="array" ref="M272">IFERROR(SUM($K$11:$K$51*C252:C292)+$D$2,"")</f>
        <v>8.8848772874231816</v>
      </c>
      <c r="N272">
        <f t="shared" si="12"/>
        <v>3.1669134585439522</v>
      </c>
    </row>
    <row r="273" spans="1:14" x14ac:dyDescent="0.35">
      <c r="A273">
        <f t="shared" si="11"/>
        <v>243</v>
      </c>
      <c r="B273">
        <v>9.7188870525649556</v>
      </c>
      <c r="C273">
        <v>2.0259222481990329</v>
      </c>
      <c r="M273">
        <f t="array" ref="M273">IFERROR(SUM($K$11:$K$51*C253:C293)+$D$2,"")</f>
        <v>8.989897482098316</v>
      </c>
      <c r="N273">
        <f t="shared" si="12"/>
        <v>0.53142579384913569</v>
      </c>
    </row>
    <row r="274" spans="1:14" x14ac:dyDescent="0.35">
      <c r="A274">
        <f t="shared" si="11"/>
        <v>244</v>
      </c>
      <c r="B274">
        <v>9.1878140451712831</v>
      </c>
      <c r="C274">
        <v>2.0941038537117551</v>
      </c>
      <c r="M274">
        <f t="array" ref="M274">IFERROR(SUM($K$11:$K$51*C254:C294)+$D$2,"")</f>
        <v>9.0848939018653319</v>
      </c>
      <c r="N274">
        <f t="shared" si="12"/>
        <v>1.0592555898117537E-2</v>
      </c>
    </row>
    <row r="275" spans="1:14" x14ac:dyDescent="0.35">
      <c r="A275">
        <f t="shared" si="11"/>
        <v>245</v>
      </c>
      <c r="B275">
        <v>10.505774333170109</v>
      </c>
      <c r="C275">
        <v>0.8725897957576163</v>
      </c>
      <c r="M275">
        <f t="array" ref="M275">IFERROR(SUM($K$11:$K$51*C255:C295)+$D$2,"")</f>
        <v>9.1031182679783473</v>
      </c>
      <c r="N275">
        <f t="shared" si="12"/>
        <v>1.9674440372192357</v>
      </c>
    </row>
    <row r="276" spans="1:14" x14ac:dyDescent="0.35">
      <c r="A276">
        <f t="shared" si="11"/>
        <v>246</v>
      </c>
      <c r="B276">
        <v>8.9684315299854251</v>
      </c>
      <c r="C276">
        <v>1.3231216728575732</v>
      </c>
      <c r="M276">
        <f t="array" ref="M276">IFERROR(SUM($K$11:$K$51*C256:C296)+$D$2,"")</f>
        <v>9.0053542745420838</v>
      </c>
      <c r="N276">
        <f t="shared" si="12"/>
        <v>1.3632890655962675E-3</v>
      </c>
    </row>
    <row r="277" spans="1:14" x14ac:dyDescent="0.35">
      <c r="A277">
        <f t="shared" si="11"/>
        <v>247</v>
      </c>
      <c r="B277">
        <v>9.5406652140077881</v>
      </c>
      <c r="C277">
        <v>1.9160562015905072</v>
      </c>
      <c r="M277">
        <f t="array" ref="M277">IFERROR(SUM($K$11:$K$51*C257:C297)+$D$2,"")</f>
        <v>8.7836195990098531</v>
      </c>
      <c r="N277">
        <f t="shared" si="12"/>
        <v>0.57311806318760161</v>
      </c>
    </row>
    <row r="278" spans="1:14" x14ac:dyDescent="0.35">
      <c r="A278">
        <f t="shared" si="11"/>
        <v>248</v>
      </c>
      <c r="B278">
        <v>9.8255437641899643</v>
      </c>
      <c r="C278">
        <v>1.5443199154785341</v>
      </c>
      <c r="M278">
        <f t="array" ref="M278">IFERROR(SUM($K$11:$K$51*C258:C298)+$D$2,"")</f>
        <v>8.4479349142958355</v>
      </c>
      <c r="N278">
        <f t="shared" si="12"/>
        <v>1.8978061433066242</v>
      </c>
    </row>
    <row r="279" spans="1:14" x14ac:dyDescent="0.35">
      <c r="A279">
        <f t="shared" si="11"/>
        <v>249</v>
      </c>
      <c r="B279">
        <v>7.8842928178696772</v>
      </c>
      <c r="C279">
        <v>1.1476050126710238</v>
      </c>
      <c r="M279">
        <f t="array" ref="M279">IFERROR(SUM($K$11:$K$51*C259:C299)+$D$2,"")</f>
        <v>8.0406073118842212</v>
      </c>
      <c r="N279">
        <f t="shared" si="12"/>
        <v>2.4434221039022912E-2</v>
      </c>
    </row>
    <row r="280" spans="1:14" x14ac:dyDescent="0.35">
      <c r="A280">
        <f t="shared" si="11"/>
        <v>250</v>
      </c>
      <c r="B280">
        <v>4.6411181141655771</v>
      </c>
      <c r="C280">
        <v>0.37615263498936669</v>
      </c>
      <c r="M280">
        <f t="array" ref="M280">IFERROR(SUM($K$11:$K$51*C260:C300)+$D$2,"")</f>
        <v>7.6187389783568769</v>
      </c>
      <c r="N280">
        <f t="shared" si="12"/>
        <v>8.8662260108673436</v>
      </c>
    </row>
    <row r="281" spans="1:14" x14ac:dyDescent="0.35">
      <c r="A281">
        <f t="shared" si="11"/>
        <v>251</v>
      </c>
      <c r="B281">
        <v>7.0943145862758437</v>
      </c>
      <c r="C281">
        <v>1.259198112099567</v>
      </c>
      <c r="M281">
        <f t="array" ref="M281">IFERROR(SUM($K$11:$K$51*C261:C301)+$D$2,"")</f>
        <v>7.2432158780908944</v>
      </c>
      <c r="N281">
        <f t="shared" si="12"/>
        <v>2.2171594704190896E-2</v>
      </c>
    </row>
    <row r="282" spans="1:14" x14ac:dyDescent="0.35">
      <c r="A282">
        <f t="shared" si="11"/>
        <v>252</v>
      </c>
      <c r="B282">
        <v>6.2141341814274398</v>
      </c>
      <c r="C282">
        <v>1.5176103392132019</v>
      </c>
      <c r="M282">
        <f t="array" ref="M282">IFERROR(SUM($K$11:$K$51*C262:C302)+$D$2,"")</f>
        <v>6.9747512054899747</v>
      </c>
      <c r="N282">
        <f t="shared" si="12"/>
        <v>0.57853825729374686</v>
      </c>
    </row>
    <row r="283" spans="1:14" x14ac:dyDescent="0.35">
      <c r="A283">
        <f t="shared" si="11"/>
        <v>253</v>
      </c>
      <c r="B283">
        <v>5.0420304281821711</v>
      </c>
      <c r="C283">
        <v>1.1074120459042764</v>
      </c>
      <c r="M283">
        <f t="array" ref="M283">IFERROR(SUM($K$11:$K$51*C263:C303)+$D$2,"")</f>
        <v>6.8712027314736854</v>
      </c>
      <c r="N283">
        <f t="shared" si="12"/>
        <v>3.3458713151287838</v>
      </c>
    </row>
    <row r="284" spans="1:14" x14ac:dyDescent="0.35">
      <c r="A284">
        <f t="shared" si="11"/>
        <v>254</v>
      </c>
      <c r="B284">
        <v>8.3626751520591078</v>
      </c>
      <c r="C284">
        <v>1.533475693894105</v>
      </c>
      <c r="M284">
        <f t="array" ref="M284">IFERROR(SUM($K$11:$K$51*C264:C304)+$D$2,"")</f>
        <v>6.9501539869335502</v>
      </c>
      <c r="N284">
        <f t="shared" si="12"/>
        <v>1.9952160419276628</v>
      </c>
    </row>
    <row r="285" spans="1:14" x14ac:dyDescent="0.35">
      <c r="A285">
        <f t="shared" si="11"/>
        <v>255</v>
      </c>
      <c r="B285">
        <v>7.0399471430587806</v>
      </c>
      <c r="C285">
        <v>1.1755976660893537</v>
      </c>
      <c r="M285">
        <f t="array" ref="M285">IFERROR(SUM($K$11:$K$51*C265:C305)+$D$2,"")</f>
        <v>7.1867180231420855</v>
      </c>
      <c r="N285">
        <f t="shared" si="12"/>
        <v>2.1541691240427888E-2</v>
      </c>
    </row>
    <row r="286" spans="1:14" x14ac:dyDescent="0.35">
      <c r="A286">
        <f t="shared" si="11"/>
        <v>256</v>
      </c>
      <c r="B286">
        <v>8.5879233141994025</v>
      </c>
      <c r="C286">
        <v>1.8707106849311004</v>
      </c>
      <c r="M286">
        <f t="array" ref="M286">IFERROR(SUM($K$11:$K$51*C266:C306)+$D$2,"")</f>
        <v>7.5490597581633034</v>
      </c>
      <c r="N286">
        <f t="shared" si="12"/>
        <v>1.0792374880599691</v>
      </c>
    </row>
    <row r="287" spans="1:14" x14ac:dyDescent="0.35">
      <c r="A287">
        <f t="shared" si="11"/>
        <v>257</v>
      </c>
      <c r="B287">
        <v>8.9858532040967383</v>
      </c>
      <c r="C287">
        <v>2.3043699188751523</v>
      </c>
      <c r="M287">
        <f t="array" ref="M287">IFERROR(SUM($K$11:$K$51*C267:C307)+$D$2,"")</f>
        <v>7.9900459757370292</v>
      </c>
      <c r="N287">
        <f t="shared" si="12"/>
        <v>0.99163203605344563</v>
      </c>
    </row>
    <row r="288" spans="1:14" x14ac:dyDescent="0.35">
      <c r="A288">
        <f t="shared" si="11"/>
        <v>258</v>
      </c>
      <c r="B288">
        <v>6.6938541279742845</v>
      </c>
      <c r="C288">
        <v>1.7432722138497621</v>
      </c>
      <c r="M288">
        <f t="array" ref="M288">IFERROR(SUM($K$11:$K$51*C268:C308)+$D$2,"")</f>
        <v>8.4520310634975804</v>
      </c>
      <c r="N288">
        <f t="shared" si="12"/>
        <v>3.0911861366060878</v>
      </c>
    </row>
    <row r="289" spans="1:14" x14ac:dyDescent="0.35">
      <c r="A289">
        <f t="shared" ref="A289:A352" si="13">1+A288</f>
        <v>259</v>
      </c>
      <c r="B289">
        <v>8.6480874604377167</v>
      </c>
      <c r="C289">
        <v>1.4856846898312601</v>
      </c>
      <c r="M289">
        <f t="array" ref="M289">IFERROR(SUM($K$11:$K$51*C269:C309)+$D$2,"")</f>
        <v>8.889649002471451</v>
      </c>
      <c r="N289">
        <f t="shared" si="12"/>
        <v>5.835197858971556E-2</v>
      </c>
    </row>
    <row r="290" spans="1:14" x14ac:dyDescent="0.35">
      <c r="A290">
        <f t="shared" si="13"/>
        <v>260</v>
      </c>
      <c r="B290">
        <v>9.4462268757759773</v>
      </c>
      <c r="C290">
        <v>2.1391560027103211</v>
      </c>
      <c r="M290">
        <f t="array" ref="M290">IFERROR(SUM($K$11:$K$51*C270:C310)+$D$2,"")</f>
        <v>9.2594754488141788</v>
      </c>
      <c r="N290">
        <f t="shared" si="12"/>
        <v>3.487609547226795E-2</v>
      </c>
    </row>
    <row r="291" spans="1:14" x14ac:dyDescent="0.35">
      <c r="A291">
        <f t="shared" si="13"/>
        <v>261</v>
      </c>
      <c r="B291">
        <v>8.6143935158852436</v>
      </c>
      <c r="C291">
        <v>2.0032791083703785</v>
      </c>
      <c r="M291">
        <f t="array" ref="M291">IFERROR(SUM($K$11:$K$51*C271:C311)+$D$2,"")</f>
        <v>9.5461347419326898</v>
      </c>
      <c r="N291">
        <f t="shared" si="12"/>
        <v>0.86814171231639836</v>
      </c>
    </row>
    <row r="292" spans="1:14" x14ac:dyDescent="0.35">
      <c r="A292">
        <f t="shared" si="13"/>
        <v>262</v>
      </c>
      <c r="B292">
        <v>8.9670068561567913</v>
      </c>
      <c r="C292">
        <v>1.5154269164442673</v>
      </c>
      <c r="M292">
        <f t="array" ref="M292">IFERROR(SUM($K$11:$K$51*C272:C312)+$D$2,"")</f>
        <v>9.7832257521607815</v>
      </c>
      <c r="N292">
        <f t="shared" si="12"/>
        <v>0.66621328619397258</v>
      </c>
    </row>
    <row r="293" spans="1:14" x14ac:dyDescent="0.35">
      <c r="A293">
        <f t="shared" si="13"/>
        <v>263</v>
      </c>
      <c r="B293">
        <v>11.907231941764174</v>
      </c>
      <c r="C293">
        <v>1.5931798418977685</v>
      </c>
      <c r="M293">
        <f t="array" ref="M293">IFERROR(SUM($K$11:$K$51*C273:C313)+$D$2,"")</f>
        <v>10.014401232430837</v>
      </c>
      <c r="N293">
        <f t="shared" si="12"/>
        <v>3.5828080941953435</v>
      </c>
    </row>
    <row r="294" spans="1:14" x14ac:dyDescent="0.35">
      <c r="A294">
        <f t="shared" si="13"/>
        <v>264</v>
      </c>
      <c r="B294">
        <v>11.073619890352893</v>
      </c>
      <c r="C294">
        <v>1.9113624343080535</v>
      </c>
      <c r="M294">
        <f t="array" ref="M294">IFERROR(SUM($K$11:$K$51*C274:C314)+$D$2,"")</f>
        <v>10.257529247995373</v>
      </c>
      <c r="N294">
        <f t="shared" si="12"/>
        <v>0.6660039365435082</v>
      </c>
    </row>
    <row r="295" spans="1:14" x14ac:dyDescent="0.35">
      <c r="A295">
        <f t="shared" si="13"/>
        <v>265</v>
      </c>
      <c r="B295">
        <v>11.383718528906002</v>
      </c>
      <c r="C295">
        <v>2.3588694571087192</v>
      </c>
      <c r="M295">
        <f t="array" ref="M295">IFERROR(SUM($K$11:$K$51*C275:C315)+$D$2,"")</f>
        <v>10.510779587368063</v>
      </c>
      <c r="N295">
        <f t="shared" si="12"/>
        <v>0.76202239565337682</v>
      </c>
    </row>
    <row r="296" spans="1:14" x14ac:dyDescent="0.35">
      <c r="A296">
        <f t="shared" si="13"/>
        <v>266</v>
      </c>
      <c r="B296">
        <v>12.412374080458468</v>
      </c>
      <c r="C296">
        <v>2.7247914855191198</v>
      </c>
      <c r="M296">
        <f t="array" ref="M296">IFERROR(SUM($K$11:$K$51*C276:C316)+$D$2,"")</f>
        <v>10.758869527179192</v>
      </c>
      <c r="N296">
        <f t="shared" si="12"/>
        <v>2.7340773077152996</v>
      </c>
    </row>
    <row r="297" spans="1:14" x14ac:dyDescent="0.35">
      <c r="A297">
        <f t="shared" si="13"/>
        <v>267</v>
      </c>
      <c r="B297">
        <v>10.540033999158673</v>
      </c>
      <c r="C297">
        <v>2.525837830904059</v>
      </c>
      <c r="M297">
        <f t="array" ref="M297">IFERROR(SUM($K$11:$K$51*C277:C317)+$D$2,"")</f>
        <v>10.964380203005408</v>
      </c>
      <c r="N297">
        <f t="shared" si="12"/>
        <v>0.18006970071913472</v>
      </c>
    </row>
    <row r="298" spans="1:14" x14ac:dyDescent="0.35">
      <c r="A298">
        <f t="shared" si="13"/>
        <v>268</v>
      </c>
      <c r="B298">
        <v>11.341335640220921</v>
      </c>
      <c r="C298">
        <v>1.2039695758899236</v>
      </c>
      <c r="M298">
        <f t="array" ref="M298">IFERROR(SUM($K$11:$K$51*C278:C318)+$D$2,"")</f>
        <v>11.094118501662134</v>
      </c>
      <c r="N298">
        <f t="shared" si="12"/>
        <v>6.1116313597194334E-2</v>
      </c>
    </row>
    <row r="299" spans="1:14" x14ac:dyDescent="0.35">
      <c r="A299">
        <f t="shared" si="13"/>
        <v>269</v>
      </c>
      <c r="B299">
        <v>10.372549767785559</v>
      </c>
      <c r="C299">
        <v>2.1319571228449443</v>
      </c>
      <c r="M299">
        <f t="array" ref="M299">IFERROR(SUM($K$11:$K$51*C279:C319)+$D$2,"")</f>
        <v>11.140224757291525</v>
      </c>
      <c r="N299">
        <f t="shared" si="12"/>
        <v>0.58932488951298567</v>
      </c>
    </row>
    <row r="300" spans="1:14" x14ac:dyDescent="0.35">
      <c r="A300">
        <f t="shared" si="13"/>
        <v>270</v>
      </c>
      <c r="B300">
        <v>12.027336274714289</v>
      </c>
      <c r="C300">
        <v>2.1048670212044085</v>
      </c>
      <c r="M300">
        <f t="array" ref="M300">IFERROR(SUM($K$11:$K$51*C280:C320)+$D$2,"")</f>
        <v>11.108542653213037</v>
      </c>
      <c r="N300">
        <f t="shared" si="12"/>
        <v>0.84418171891138472</v>
      </c>
    </row>
    <row r="301" spans="1:14" x14ac:dyDescent="0.35">
      <c r="A301">
        <f t="shared" si="13"/>
        <v>271</v>
      </c>
      <c r="B301">
        <v>10.111027081320129</v>
      </c>
      <c r="C301">
        <v>1.6814325346131609</v>
      </c>
      <c r="M301">
        <f t="array" ref="M301">IFERROR(SUM($K$11:$K$51*C281:C321)+$D$2,"")</f>
        <v>11.026854079149915</v>
      </c>
      <c r="N301">
        <f t="shared" si="12"/>
        <v>0.83873908995391877</v>
      </c>
    </row>
    <row r="302" spans="1:14" x14ac:dyDescent="0.35">
      <c r="A302">
        <f t="shared" si="13"/>
        <v>272</v>
      </c>
      <c r="B302">
        <v>9.8812325203549261</v>
      </c>
      <c r="C302">
        <v>1.7083320209396526</v>
      </c>
      <c r="M302">
        <f t="array" ref="M302">IFERROR(SUM($K$11:$K$51*C282:C322)+$D$2,"")</f>
        <v>10.955491267596123</v>
      </c>
      <c r="N302">
        <f t="shared" si="12"/>
        <v>1.1540318560242266</v>
      </c>
    </row>
    <row r="303" spans="1:14" x14ac:dyDescent="0.35">
      <c r="A303">
        <f t="shared" si="13"/>
        <v>273</v>
      </c>
      <c r="B303">
        <v>11.04412906326715</v>
      </c>
      <c r="C303">
        <v>1.9987334275983613</v>
      </c>
      <c r="M303">
        <f t="array" ref="M303">IFERROR(SUM($K$11:$K$51*C283:C323)+$D$2,"")</f>
        <v>10.947384047374346</v>
      </c>
      <c r="N303">
        <f t="shared" si="12"/>
        <v>9.3595981000988634E-3</v>
      </c>
    </row>
    <row r="304" spans="1:14" x14ac:dyDescent="0.35">
      <c r="A304">
        <f t="shared" si="13"/>
        <v>274</v>
      </c>
      <c r="B304">
        <v>11.236179226705389</v>
      </c>
      <c r="C304">
        <v>2.0671526032450211</v>
      </c>
      <c r="M304">
        <f t="array" ref="M304">IFERROR(SUM($K$11:$K$51*C284:C324)+$D$2,"")</f>
        <v>11.027729654962547</v>
      </c>
      <c r="N304">
        <f t="shared" si="12"/>
        <v>4.3451223959773987E-2</v>
      </c>
    </row>
    <row r="305" spans="1:14" x14ac:dyDescent="0.35">
      <c r="A305">
        <f t="shared" si="13"/>
        <v>275</v>
      </c>
      <c r="B305">
        <v>10.768287733568169</v>
      </c>
      <c r="C305">
        <v>2.5199150236027492</v>
      </c>
      <c r="M305">
        <f t="array" ref="M305">IFERROR(SUM($K$11:$K$51*C285:C325)+$D$2,"")</f>
        <v>11.205839056795178</v>
      </c>
      <c r="N305">
        <f t="shared" si="12"/>
        <v>0.19145116045770627</v>
      </c>
    </row>
    <row r="306" spans="1:14" x14ac:dyDescent="0.35">
      <c r="A306">
        <f t="shared" si="13"/>
        <v>276</v>
      </c>
      <c r="B306">
        <v>11.046063656026691</v>
      </c>
      <c r="C306">
        <v>2.529323587274162</v>
      </c>
      <c r="M306">
        <f t="array" ref="M306">IFERROR(SUM($K$11:$K$51*C286:C326)+$D$2,"")</f>
        <v>11.469282167650118</v>
      </c>
      <c r="N306">
        <f t="shared" si="12"/>
        <v>0.17911390858074849</v>
      </c>
    </row>
    <row r="307" spans="1:14" x14ac:dyDescent="0.35">
      <c r="A307">
        <f t="shared" si="13"/>
        <v>277</v>
      </c>
      <c r="B307">
        <v>12.431636862080419</v>
      </c>
      <c r="C307">
        <v>2.3964296313141009</v>
      </c>
      <c r="M307">
        <f t="array" ref="M307">IFERROR(SUM($K$11:$K$51*C287:C327)+$D$2,"")</f>
        <v>11.765879571145641</v>
      </c>
      <c r="N307">
        <f t="shared" si="12"/>
        <v>0.44323277043281434</v>
      </c>
    </row>
    <row r="308" spans="1:14" x14ac:dyDescent="0.35">
      <c r="A308">
        <f t="shared" si="13"/>
        <v>278</v>
      </c>
      <c r="B308">
        <v>11.918713920631884</v>
      </c>
      <c r="C308">
        <v>2.0870292591519228</v>
      </c>
      <c r="M308">
        <f t="array" ref="M308">IFERROR(SUM($K$11:$K$51*C288:C328)+$D$2,"")</f>
        <v>12.039186916836723</v>
      </c>
      <c r="N308">
        <f t="shared" ref="N308:N371" si="14">(M308-B308)^2</f>
        <v>1.4513742814571146E-2</v>
      </c>
    </row>
    <row r="309" spans="1:14" x14ac:dyDescent="0.35">
      <c r="A309">
        <f t="shared" si="13"/>
        <v>279</v>
      </c>
      <c r="B309">
        <v>13.073109462927011</v>
      </c>
      <c r="C309">
        <v>2.444942943519393</v>
      </c>
      <c r="M309">
        <f t="array" ref="M309">IFERROR(SUM($K$11:$K$51*C289:C329)+$D$2,"")</f>
        <v>12.244614904867449</v>
      </c>
      <c r="N309">
        <f t="shared" si="14"/>
        <v>0.68640323273430925</v>
      </c>
    </row>
    <row r="310" spans="1:14" x14ac:dyDescent="0.35">
      <c r="A310">
        <f t="shared" si="13"/>
        <v>280</v>
      </c>
      <c r="B310">
        <v>12.748254511025568</v>
      </c>
      <c r="C310">
        <v>2.4988556191950879</v>
      </c>
      <c r="M310">
        <f t="array" ref="M310">IFERROR(SUM($K$11:$K$51*C290:C330)+$D$2,"")</f>
        <v>12.340935084721959</v>
      </c>
      <c r="N310">
        <f t="shared" si="14"/>
        <v>0.16590911504430086</v>
      </c>
    </row>
    <row r="311" spans="1:14" x14ac:dyDescent="0.35">
      <c r="A311">
        <f t="shared" si="13"/>
        <v>281</v>
      </c>
      <c r="B311">
        <v>12.956090201851833</v>
      </c>
      <c r="C311">
        <v>1.8836956364492969</v>
      </c>
      <c r="M311">
        <f t="array" ref="M311">IFERROR(SUM($K$11:$K$51*C291:C331)+$D$2,"")</f>
        <v>12.320531490831081</v>
      </c>
      <c r="N311">
        <f t="shared" si="14"/>
        <v>0.40393487515435877</v>
      </c>
    </row>
    <row r="312" spans="1:14" x14ac:dyDescent="0.35">
      <c r="A312">
        <f t="shared" si="13"/>
        <v>282</v>
      </c>
      <c r="B312">
        <v>11.339385707298453</v>
      </c>
      <c r="C312">
        <v>2.0680799430738155</v>
      </c>
      <c r="M312">
        <f t="array" ref="M312">IFERROR(SUM($K$11:$K$51*C292:C332)+$D$2,"")</f>
        <v>12.222320269190876</v>
      </c>
      <c r="N312">
        <f t="shared" si="14"/>
        <v>0.77957344058416478</v>
      </c>
    </row>
    <row r="313" spans="1:14" x14ac:dyDescent="0.35">
      <c r="A313">
        <f t="shared" si="13"/>
        <v>283</v>
      </c>
      <c r="B313">
        <v>11.343491091069071</v>
      </c>
      <c r="C313">
        <v>2.1709461031059973</v>
      </c>
      <c r="M313">
        <f t="array" ref="M313">IFERROR(SUM($K$11:$K$51*C293:C333)+$D$2,"")</f>
        <v>12.107143729886447</v>
      </c>
      <c r="N313">
        <f t="shared" si="14"/>
        <v>0.58316535277274217</v>
      </c>
    </row>
    <row r="314" spans="1:14" x14ac:dyDescent="0.35">
      <c r="A314">
        <f t="shared" si="13"/>
        <v>284</v>
      </c>
      <c r="B314">
        <v>12.665374460037915</v>
      </c>
      <c r="C314">
        <v>1.6827067089137482</v>
      </c>
      <c r="M314">
        <f t="array" ref="M314">IFERROR(SUM($K$11:$K$51*C294:C334)+$D$2,"")</f>
        <v>12.035249176196702</v>
      </c>
      <c r="N314">
        <f t="shared" si="14"/>
        <v>0.39705787333596954</v>
      </c>
    </row>
    <row r="315" spans="1:14" x14ac:dyDescent="0.35">
      <c r="A315">
        <f t="shared" si="13"/>
        <v>285</v>
      </c>
      <c r="B315">
        <v>11.387398592239524</v>
      </c>
      <c r="C315">
        <v>1.7447685423769386</v>
      </c>
      <c r="M315">
        <f t="array" ref="M315">IFERROR(SUM($K$11:$K$51*C295:C335)+$D$2,"")</f>
        <v>12.059183691343829</v>
      </c>
      <c r="N315">
        <f t="shared" si="14"/>
        <v>0.45129521937858097</v>
      </c>
    </row>
    <row r="316" spans="1:14" x14ac:dyDescent="0.35">
      <c r="A316">
        <f t="shared" si="13"/>
        <v>286</v>
      </c>
      <c r="B316">
        <v>11.054330301040682</v>
      </c>
      <c r="C316">
        <v>3.1422401892687088</v>
      </c>
      <c r="M316">
        <f t="array" ref="M316">IFERROR(SUM($K$11:$K$51*C296:C336)+$D$2,"")</f>
        <v>12.199880408776989</v>
      </c>
      <c r="N316">
        <f t="shared" si="14"/>
        <v>1.3122850493346647</v>
      </c>
    </row>
    <row r="317" spans="1:14" x14ac:dyDescent="0.35">
      <c r="A317">
        <f t="shared" si="13"/>
        <v>287</v>
      </c>
      <c r="B317">
        <v>11.878147811939458</v>
      </c>
      <c r="C317">
        <v>2.9491237470941654</v>
      </c>
      <c r="M317">
        <f t="array" ref="M317">IFERROR(SUM($K$11:$K$51*C297:C337)+$D$2,"")</f>
        <v>12.428775265596165</v>
      </c>
      <c r="N317">
        <f t="shared" si="14"/>
        <v>0.30319059272046933</v>
      </c>
    </row>
    <row r="318" spans="1:14" x14ac:dyDescent="0.35">
      <c r="A318">
        <f t="shared" si="13"/>
        <v>288</v>
      </c>
      <c r="B318">
        <v>12.160211654403925</v>
      </c>
      <c r="C318">
        <v>2.582333939009513</v>
      </c>
      <c r="M318">
        <f t="array" ref="M318">IFERROR(SUM($K$11:$K$51*C298:C338)+$D$2,"")</f>
        <v>12.68587862505373</v>
      </c>
      <c r="N318">
        <f t="shared" si="14"/>
        <v>0.27632576403214315</v>
      </c>
    </row>
    <row r="319" spans="1:14" x14ac:dyDescent="0.35">
      <c r="A319">
        <f t="shared" si="13"/>
        <v>289</v>
      </c>
      <c r="B319">
        <v>14.260420692771184</v>
      </c>
      <c r="C319">
        <v>2.2882617031071488</v>
      </c>
      <c r="M319">
        <f t="array" ref="M319">IFERROR(SUM($K$11:$K$51*C299:C339)+$D$2,"")</f>
        <v>12.913644709930949</v>
      </c>
      <c r="N319">
        <f t="shared" si="14"/>
        <v>1.813805547955281</v>
      </c>
    </row>
    <row r="320" spans="1:14" x14ac:dyDescent="0.35">
      <c r="A320">
        <f t="shared" si="13"/>
        <v>290</v>
      </c>
      <c r="B320">
        <v>11.415367362130926</v>
      </c>
      <c r="C320">
        <v>2.4234673694045554</v>
      </c>
      <c r="M320">
        <f t="array" ref="M320">IFERROR(SUM($K$11:$K$51*C300:C340)+$D$2,"")</f>
        <v>13.07384436618228</v>
      </c>
      <c r="N320">
        <f t="shared" si="14"/>
        <v>2.750545972967156</v>
      </c>
    </row>
    <row r="321" spans="1:14" x14ac:dyDescent="0.35">
      <c r="A321">
        <f t="shared" si="13"/>
        <v>291</v>
      </c>
      <c r="B321">
        <v>12.556569774098692</v>
      </c>
      <c r="C321">
        <v>2.2576023782150534</v>
      </c>
      <c r="M321">
        <f t="array" ref="M321">IFERROR(SUM($K$11:$K$51*C301:C341)+$D$2,"")</f>
        <v>13.150261464626833</v>
      </c>
      <c r="N321">
        <f t="shared" si="14"/>
        <v>0.35246982340216204</v>
      </c>
    </row>
    <row r="322" spans="1:14" x14ac:dyDescent="0.35">
      <c r="A322">
        <f t="shared" si="13"/>
        <v>292</v>
      </c>
      <c r="B322">
        <v>11.324086153978886</v>
      </c>
      <c r="C322">
        <v>1.9810205758516992</v>
      </c>
      <c r="M322">
        <f t="array" ref="M322">IFERROR(SUM($K$11:$K$51*C302:C342)+$D$2,"")</f>
        <v>13.13715774129237</v>
      </c>
      <c r="N322">
        <f t="shared" si="14"/>
        <v>3.2872285807234363</v>
      </c>
    </row>
    <row r="323" spans="1:14" x14ac:dyDescent="0.35">
      <c r="A323">
        <f t="shared" si="13"/>
        <v>293</v>
      </c>
      <c r="B323">
        <v>12.692599607611371</v>
      </c>
      <c r="C323">
        <v>2.2672204401288094</v>
      </c>
      <c r="M323">
        <f t="array" ref="M323">IFERROR(SUM($K$11:$K$51*C303:C343)+$D$2,"")</f>
        <v>13.030514396255066</v>
      </c>
      <c r="N323">
        <f t="shared" si="14"/>
        <v>0.11418640438411355</v>
      </c>
    </row>
    <row r="324" spans="1:14" x14ac:dyDescent="0.35">
      <c r="A324">
        <f t="shared" si="13"/>
        <v>294</v>
      </c>
      <c r="B324">
        <v>12.725719619899163</v>
      </c>
      <c r="C324">
        <v>2.6484917285254821</v>
      </c>
      <c r="M324">
        <f t="array" ref="M324">IFERROR(SUM($K$11:$K$51*C304:C344)+$D$2,"")</f>
        <v>12.822883617322161</v>
      </c>
      <c r="N324">
        <f t="shared" si="14"/>
        <v>9.4408423952162916E-3</v>
      </c>
    </row>
    <row r="325" spans="1:14" x14ac:dyDescent="0.35">
      <c r="A325">
        <f t="shared" si="13"/>
        <v>295</v>
      </c>
      <c r="B325">
        <v>14.084821886702054</v>
      </c>
      <c r="C325">
        <v>2.2819506032196912</v>
      </c>
      <c r="M325">
        <f t="array" ref="M325">IFERROR(SUM($K$11:$K$51*C305:C345)+$D$2,"")</f>
        <v>12.505132852838706</v>
      </c>
      <c r="N325">
        <f t="shared" si="14"/>
        <v>2.4954174437081171</v>
      </c>
    </row>
    <row r="326" spans="1:14" x14ac:dyDescent="0.35">
      <c r="A326">
        <f t="shared" si="13"/>
        <v>296</v>
      </c>
      <c r="B326">
        <v>14.2065254283981</v>
      </c>
      <c r="C326">
        <v>2.0869415097052455</v>
      </c>
      <c r="M326">
        <f t="array" ref="M326">IFERROR(SUM($K$11:$K$51*C306:C346)+$D$2,"")</f>
        <v>12.092803228240772</v>
      </c>
      <c r="N326">
        <f t="shared" si="14"/>
        <v>4.4678215394379359</v>
      </c>
    </row>
    <row r="327" spans="1:14" x14ac:dyDescent="0.35">
      <c r="A327">
        <f t="shared" si="13"/>
        <v>297</v>
      </c>
      <c r="B327">
        <v>12.129446585656837</v>
      </c>
      <c r="C327">
        <v>1.608030665229812</v>
      </c>
      <c r="M327">
        <f t="array" ref="M327">IFERROR(SUM($K$11:$K$51*C307:C347)+$D$2,"")</f>
        <v>11.624044750986588</v>
      </c>
      <c r="N327">
        <f t="shared" si="14"/>
        <v>0.25543101448805317</v>
      </c>
    </row>
    <row r="328" spans="1:14" x14ac:dyDescent="0.35">
      <c r="A328">
        <f t="shared" si="13"/>
        <v>298</v>
      </c>
      <c r="B328">
        <v>12.374960865504633</v>
      </c>
      <c r="C328">
        <v>1.2043573982306914</v>
      </c>
      <c r="M328">
        <f t="array" ref="M328">IFERROR(SUM($K$11:$K$51*C308:C348)+$D$2,"")</f>
        <v>11.163541823430782</v>
      </c>
      <c r="N328">
        <f t="shared" si="14"/>
        <v>1.4675360954991274</v>
      </c>
    </row>
    <row r="329" spans="1:14" x14ac:dyDescent="0.35">
      <c r="A329">
        <f t="shared" si="13"/>
        <v>299</v>
      </c>
      <c r="B329">
        <v>11.199277299210829</v>
      </c>
      <c r="C329">
        <v>1.7253707198395305</v>
      </c>
      <c r="M329">
        <f t="array" ref="M329">IFERROR(SUM($K$11:$K$51*C309:C349)+$D$2,"")</f>
        <v>10.778496926552373</v>
      </c>
      <c r="N329">
        <f t="shared" si="14"/>
        <v>0.17705612201458895</v>
      </c>
    </row>
    <row r="330" spans="1:14" x14ac:dyDescent="0.35">
      <c r="A330">
        <f t="shared" si="13"/>
        <v>300</v>
      </c>
      <c r="B330">
        <v>9.4811955073259426</v>
      </c>
      <c r="C330">
        <v>1.5883109628751475</v>
      </c>
      <c r="M330">
        <f t="array" ref="M330">IFERROR(SUM($K$11:$K$51*C310:C350)+$D$2,"")</f>
        <v>10.529522369573584</v>
      </c>
      <c r="N330">
        <f t="shared" si="14"/>
        <v>1.0989892101099856</v>
      </c>
    </row>
    <row r="331" spans="1:14" x14ac:dyDescent="0.35">
      <c r="A331">
        <f t="shared" si="13"/>
        <v>301</v>
      </c>
      <c r="B331">
        <v>9.7011629084617006</v>
      </c>
      <c r="C331">
        <v>2.2183500229032997</v>
      </c>
      <c r="M331">
        <f t="array" ref="M331">IFERROR(SUM($K$11:$K$51*C311:C351)+$D$2,"")</f>
        <v>10.464100619914488</v>
      </c>
      <c r="N331">
        <f t="shared" si="14"/>
        <v>0.58207395155681663</v>
      </c>
    </row>
    <row r="332" spans="1:14" x14ac:dyDescent="0.35">
      <c r="A332">
        <f t="shared" si="13"/>
        <v>302</v>
      </c>
      <c r="B332">
        <v>10.653002694668249</v>
      </c>
      <c r="C332">
        <v>2.1454308543282492</v>
      </c>
      <c r="M332">
        <f t="array" ref="M332">IFERROR(SUM($K$11:$K$51*C312:C352)+$D$2,"")</f>
        <v>10.597101672200056</v>
      </c>
      <c r="N332">
        <f t="shared" si="14"/>
        <v>3.1249243129894255E-3</v>
      </c>
    </row>
    <row r="333" spans="1:14" x14ac:dyDescent="0.35">
      <c r="A333">
        <f t="shared" si="13"/>
        <v>303</v>
      </c>
      <c r="B333">
        <v>11.887761946667631</v>
      </c>
      <c r="C333">
        <v>2.3201726831997869</v>
      </c>
      <c r="M333">
        <f t="array" ref="M333">IFERROR(SUM($K$11:$K$51*C313:C353)+$D$2,"")</f>
        <v>10.917567824776148</v>
      </c>
      <c r="N333">
        <f t="shared" si="14"/>
        <v>0.94127663415278562</v>
      </c>
    </row>
    <row r="334" spans="1:14" x14ac:dyDescent="0.35">
      <c r="A334">
        <f t="shared" si="13"/>
        <v>304</v>
      </c>
      <c r="B334">
        <v>10.926719427769189</v>
      </c>
      <c r="C334">
        <v>2.6178989838477387</v>
      </c>
      <c r="M334">
        <f t="array" ref="M334">IFERROR(SUM($K$11:$K$51*C314:C354)+$D$2,"")</f>
        <v>11.386467361755372</v>
      </c>
      <c r="N334">
        <f t="shared" si="14"/>
        <v>0.21136816280456344</v>
      </c>
    </row>
    <row r="335" spans="1:14" x14ac:dyDescent="0.35">
      <c r="A335">
        <f t="shared" si="13"/>
        <v>305</v>
      </c>
      <c r="B335">
        <v>12.253261388525408</v>
      </c>
      <c r="C335">
        <v>2.685429760988832</v>
      </c>
      <c r="M335">
        <f t="array" ref="M335">IFERROR(SUM($K$11:$K$51*C315:C355)+$D$2,"")</f>
        <v>11.940845117251255</v>
      </c>
      <c r="N335">
        <f t="shared" si="14"/>
        <v>9.7603926556844703E-2</v>
      </c>
    </row>
    <row r="336" spans="1:14" x14ac:dyDescent="0.35">
      <c r="A336">
        <f t="shared" si="13"/>
        <v>306</v>
      </c>
      <c r="B336">
        <v>14.582531664233164</v>
      </c>
      <c r="C336">
        <v>2.4752494078330036</v>
      </c>
      <c r="M336">
        <f t="array" ref="M336">IFERROR(SUM($K$11:$K$51*C316:C356)+$D$2,"")</f>
        <v>12.509405401621491</v>
      </c>
      <c r="N336">
        <f t="shared" si="14"/>
        <v>4.2978525007302437</v>
      </c>
    </row>
    <row r="337" spans="1:14" x14ac:dyDescent="0.35">
      <c r="A337">
        <f t="shared" si="13"/>
        <v>307</v>
      </c>
      <c r="B337">
        <v>12.521587143255166</v>
      </c>
      <c r="C337">
        <v>2.8066146862567884</v>
      </c>
      <c r="M337">
        <f t="array" ref="M337">IFERROR(SUM($K$11:$K$51*C317:C357)+$D$2,"")</f>
        <v>13.027394725339441</v>
      </c>
      <c r="N337">
        <f t="shared" si="14"/>
        <v>0.25584131009394051</v>
      </c>
    </row>
    <row r="338" spans="1:14" x14ac:dyDescent="0.35">
      <c r="A338">
        <f t="shared" si="13"/>
        <v>308</v>
      </c>
      <c r="B338">
        <v>13.942141071217073</v>
      </c>
      <c r="C338">
        <v>2.7426473713321409</v>
      </c>
      <c r="M338">
        <f t="array" ref="M338">IFERROR(SUM($K$11:$K$51*C318:C358)+$D$2,"")</f>
        <v>13.460248359410713</v>
      </c>
      <c r="N338">
        <f t="shared" si="14"/>
        <v>0.23222058569208739</v>
      </c>
    </row>
    <row r="339" spans="1:14" x14ac:dyDescent="0.35">
      <c r="A339">
        <f t="shared" si="13"/>
        <v>309</v>
      </c>
      <c r="B339">
        <v>15.267100699825431</v>
      </c>
      <c r="C339">
        <v>2.2910449882275428</v>
      </c>
      <c r="M339">
        <f t="array" ref="M339">IFERROR(SUM($K$11:$K$51*C319:C359)+$D$2,"")</f>
        <v>13.823602969483433</v>
      </c>
      <c r="N339">
        <f t="shared" si="14"/>
        <v>2.0836856975024975</v>
      </c>
    </row>
    <row r="340" spans="1:14" x14ac:dyDescent="0.35">
      <c r="A340">
        <f t="shared" si="13"/>
        <v>310</v>
      </c>
      <c r="B340">
        <v>13.262099095367695</v>
      </c>
      <c r="C340">
        <v>2.2150117714747135</v>
      </c>
      <c r="M340">
        <f t="array" ref="M340">IFERROR(SUM($K$11:$K$51*C320:C360)+$D$2,"")</f>
        <v>14.168225798624528</v>
      </c>
      <c r="N340">
        <f t="shared" si="14"/>
        <v>0.82106560235509629</v>
      </c>
    </row>
    <row r="341" spans="1:14" x14ac:dyDescent="0.35">
      <c r="A341">
        <f t="shared" si="13"/>
        <v>311</v>
      </c>
      <c r="B341">
        <v>14.332449443162878</v>
      </c>
      <c r="C341">
        <v>2.7234341832355704</v>
      </c>
      <c r="M341">
        <f t="array" ref="M341">IFERROR(SUM($K$11:$K$51*C321:C361)+$D$2,"")</f>
        <v>14.542031257049354</v>
      </c>
      <c r="N341">
        <f t="shared" si="14"/>
        <v>4.3924536711945655E-2</v>
      </c>
    </row>
    <row r="342" spans="1:14" x14ac:dyDescent="0.35">
      <c r="A342">
        <f t="shared" si="13"/>
        <v>312</v>
      </c>
      <c r="B342">
        <v>14.138311514067144</v>
      </c>
      <c r="C342">
        <v>3.1968464976688562</v>
      </c>
      <c r="M342">
        <f t="array" ref="M342">IFERROR(SUM($K$11:$K$51*C322:C362)+$D$2,"")</f>
        <v>14.952315626679972</v>
      </c>
      <c r="N342">
        <f t="shared" si="14"/>
        <v>0.66260269535059779</v>
      </c>
    </row>
    <row r="343" spans="1:14" x14ac:dyDescent="0.35">
      <c r="A343">
        <f t="shared" si="13"/>
        <v>313</v>
      </c>
      <c r="B343">
        <v>14.605448008161439</v>
      </c>
      <c r="C343">
        <v>3.4165607449049755</v>
      </c>
      <c r="M343">
        <f t="array" ref="M343">IFERROR(SUM($K$11:$K$51*C323:C363)+$D$2,"")</f>
        <v>15.342677973020921</v>
      </c>
      <c r="N343">
        <f t="shared" si="14"/>
        <v>0.54350802108671337</v>
      </c>
    </row>
    <row r="344" spans="1:14" x14ac:dyDescent="0.35">
      <c r="A344">
        <f t="shared" si="13"/>
        <v>314</v>
      </c>
      <c r="B344">
        <v>14.719780775720533</v>
      </c>
      <c r="C344">
        <v>4.1415094845264822</v>
      </c>
      <c r="M344">
        <f t="array" ref="M344">IFERROR(SUM($K$11:$K$51*C324:C364)+$D$2,"")</f>
        <v>15.615651178930587</v>
      </c>
      <c r="N344">
        <f t="shared" si="14"/>
        <v>0.80258377934774505</v>
      </c>
    </row>
    <row r="345" spans="1:14" x14ac:dyDescent="0.35">
      <c r="A345">
        <f t="shared" si="13"/>
        <v>315</v>
      </c>
      <c r="B345">
        <v>15.398036765267035</v>
      </c>
      <c r="C345">
        <v>2.7157798294506472</v>
      </c>
      <c r="M345">
        <f t="array" ref="M345">IFERROR(SUM($K$11:$K$51*C325:C365)+$D$2,"")</f>
        <v>15.666035529776092</v>
      </c>
      <c r="N345">
        <f t="shared" si="14"/>
        <v>7.182333777838118E-2</v>
      </c>
    </row>
    <row r="346" spans="1:14" x14ac:dyDescent="0.35">
      <c r="A346">
        <f t="shared" si="13"/>
        <v>316</v>
      </c>
      <c r="B346">
        <v>16.813247340303551</v>
      </c>
      <c r="C346">
        <v>2.6238701567644842</v>
      </c>
      <c r="M346">
        <f t="array" ref="M346">IFERROR(SUM($K$11:$K$51*C326:C366)+$D$2,"")</f>
        <v>15.425239246507081</v>
      </c>
      <c r="N346">
        <f t="shared" si="14"/>
        <v>1.926566468444511</v>
      </c>
    </row>
    <row r="347" spans="1:14" x14ac:dyDescent="0.35">
      <c r="A347">
        <f t="shared" si="13"/>
        <v>317</v>
      </c>
      <c r="B347">
        <v>15.73660111885909</v>
      </c>
      <c r="C347">
        <v>1.4902739245872447</v>
      </c>
      <c r="M347">
        <f t="array" ref="M347">IFERROR(SUM($K$11:$K$51*C327:C367)+$D$2,"")</f>
        <v>14.880960490088192</v>
      </c>
      <c r="N347">
        <f t="shared" si="14"/>
        <v>0.73212088560345723</v>
      </c>
    </row>
    <row r="348" spans="1:14" x14ac:dyDescent="0.35">
      <c r="A348">
        <f t="shared" si="13"/>
        <v>318</v>
      </c>
      <c r="B348">
        <v>12.819945201601117</v>
      </c>
      <c r="C348">
        <v>1.4853438451004695</v>
      </c>
      <c r="M348">
        <f t="array" ref="M348">IFERROR(SUM($K$11:$K$51*C328:C368)+$D$2,"")</f>
        <v>14.078739090520825</v>
      </c>
      <c r="N348">
        <f t="shared" si="14"/>
        <v>1.5845620547816031</v>
      </c>
    </row>
    <row r="349" spans="1:14" x14ac:dyDescent="0.35">
      <c r="A349">
        <f t="shared" si="13"/>
        <v>319</v>
      </c>
      <c r="B349">
        <v>12.487279594154664</v>
      </c>
      <c r="C349">
        <v>1.8070669776481287</v>
      </c>
      <c r="M349">
        <f t="array" ref="M349">IFERROR(SUM($K$11:$K$51*C329:C369)+$D$2,"")</f>
        <v>13.103092153012994</v>
      </c>
      <c r="N349">
        <f t="shared" si="14"/>
        <v>0.3792251076476445</v>
      </c>
    </row>
    <row r="350" spans="1:14" x14ac:dyDescent="0.35">
      <c r="A350">
        <f t="shared" si="13"/>
        <v>320</v>
      </c>
      <c r="B350">
        <v>12.463381760277917</v>
      </c>
      <c r="C350">
        <v>1.6252888111252992</v>
      </c>
      <c r="M350">
        <f t="array" ref="M350">IFERROR(SUM($K$11:$K$51*C330:C370)+$D$2,"")</f>
        <v>12.040170767545371</v>
      </c>
      <c r="N350">
        <f t="shared" si="14"/>
        <v>0.17910754436966714</v>
      </c>
    </row>
    <row r="351" spans="1:14" x14ac:dyDescent="0.35">
      <c r="A351">
        <f t="shared" si="13"/>
        <v>321</v>
      </c>
      <c r="B351">
        <v>11.837868373603293</v>
      </c>
      <c r="C351">
        <v>1.5963956092432157</v>
      </c>
      <c r="M351">
        <f t="array" ref="M351">IFERROR(SUM($K$11:$K$51*C331:C371)+$D$2,"")</f>
        <v>10.978677397730003</v>
      </c>
      <c r="N351">
        <f t="shared" si="14"/>
        <v>0.73820913302209579</v>
      </c>
    </row>
    <row r="352" spans="1:14" x14ac:dyDescent="0.35">
      <c r="A352">
        <f t="shared" si="13"/>
        <v>322</v>
      </c>
      <c r="B352">
        <v>10.327178864005864</v>
      </c>
      <c r="C352">
        <v>1.6418740420110198</v>
      </c>
      <c r="M352">
        <f t="array" ref="M352">IFERROR(SUM($K$11:$K$51*C332:C372)+$D$2,"")</f>
        <v>10.008825096492867</v>
      </c>
      <c r="N352">
        <f t="shared" si="14"/>
        <v>0.10134912128971951</v>
      </c>
    </row>
    <row r="353" spans="1:14" x14ac:dyDescent="0.35">
      <c r="A353">
        <f t="shared" ref="A353:A416" si="15">1+A352</f>
        <v>323</v>
      </c>
      <c r="B353">
        <v>10.070471273345444</v>
      </c>
      <c r="C353">
        <v>1.3272401884328757</v>
      </c>
      <c r="M353">
        <f t="array" ref="M353">IFERROR(SUM($K$11:$K$51*C333:C373)+$D$2,"")</f>
        <v>9.2128217214364998</v>
      </c>
      <c r="N353">
        <f t="shared" si="14"/>
        <v>0.73556275388961201</v>
      </c>
    </row>
    <row r="354" spans="1:14" x14ac:dyDescent="0.35">
      <c r="A354">
        <f t="shared" si="15"/>
        <v>324</v>
      </c>
      <c r="B354">
        <v>7.2734114021739993</v>
      </c>
      <c r="C354">
        <v>0.86511524851386934</v>
      </c>
      <c r="M354">
        <f t="array" ref="M354">IFERROR(SUM($K$11:$K$51*C334:C374)+$D$2,"")</f>
        <v>8.640252868109247</v>
      </c>
      <c r="N354">
        <f t="shared" si="14"/>
        <v>1.8682555930000169</v>
      </c>
    </row>
    <row r="355" spans="1:14" x14ac:dyDescent="0.35">
      <c r="A355">
        <f t="shared" si="15"/>
        <v>325</v>
      </c>
      <c r="B355">
        <v>7.5901568272792748</v>
      </c>
      <c r="C355">
        <v>1.3219097932468924</v>
      </c>
      <c r="M355">
        <f t="array" ref="M355">IFERROR(SUM($K$11:$K$51*C335:C375)+$D$2,"")</f>
        <v>8.3123916036234853</v>
      </c>
      <c r="N355">
        <f t="shared" si="14"/>
        <v>0.52162307216097181</v>
      </c>
    </row>
    <row r="356" spans="1:14" x14ac:dyDescent="0.35">
      <c r="A356">
        <f t="shared" si="15"/>
        <v>326</v>
      </c>
      <c r="B356">
        <v>7.1582535897858932</v>
      </c>
      <c r="C356">
        <v>1.6609161586055907</v>
      </c>
      <c r="M356">
        <f t="array" ref="M356">IFERROR(SUM($K$11:$K$51*C336:C376)+$D$2,"")</f>
        <v>8.2218765647199863</v>
      </c>
      <c r="N356">
        <f t="shared" si="14"/>
        <v>1.1312938328076505</v>
      </c>
    </row>
    <row r="357" spans="1:14" x14ac:dyDescent="0.35">
      <c r="A357">
        <f t="shared" si="15"/>
        <v>327</v>
      </c>
      <c r="B357">
        <v>9.1453044989191188</v>
      </c>
      <c r="C357">
        <v>2.1111110391136592</v>
      </c>
      <c r="M357">
        <f t="array" ref="M357">IFERROR(SUM($K$11:$K$51*C337:C377)+$D$2,"")</f>
        <v>8.3270789182012468</v>
      </c>
      <c r="N357">
        <f t="shared" si="14"/>
        <v>0.66949310094109882</v>
      </c>
    </row>
    <row r="358" spans="1:14" x14ac:dyDescent="0.35">
      <c r="A358">
        <f t="shared" si="15"/>
        <v>328</v>
      </c>
      <c r="B358">
        <v>7.3569635466481227</v>
      </c>
      <c r="C358">
        <v>1.6376948659865427</v>
      </c>
      <c r="M358">
        <f t="array" ref="M358">IFERROR(SUM($K$11:$K$51*C338:C378)+$D$2,"")</f>
        <v>8.5825712470709394</v>
      </c>
      <c r="N358">
        <f t="shared" si="14"/>
        <v>1.5021142353357049</v>
      </c>
    </row>
    <row r="359" spans="1:14" x14ac:dyDescent="0.35">
      <c r="A359">
        <f t="shared" si="15"/>
        <v>329</v>
      </c>
      <c r="B359">
        <v>9.277980931797611</v>
      </c>
      <c r="C359">
        <v>1.7869760498225826</v>
      </c>
      <c r="M359">
        <f t="array" ref="M359">IFERROR(SUM($K$11:$K$51*C339:C379)+$D$2,"")</f>
        <v>8.9559708080997282</v>
      </c>
      <c r="N359">
        <f t="shared" si="14"/>
        <v>0.10369051976392574</v>
      </c>
    </row>
    <row r="360" spans="1:14" x14ac:dyDescent="0.35">
      <c r="A360">
        <f t="shared" si="15"/>
        <v>330</v>
      </c>
      <c r="B360">
        <v>11.63245106714696</v>
      </c>
      <c r="C360">
        <v>2.1399453655846434</v>
      </c>
      <c r="M360">
        <f t="array" ref="M360">IFERROR(SUM($K$11:$K$51*C340:C380)+$D$2,"")</f>
        <v>9.4203833151309198</v>
      </c>
      <c r="N360">
        <f t="shared" si="14"/>
        <v>4.8932437395092965</v>
      </c>
    </row>
    <row r="361" spans="1:14" x14ac:dyDescent="0.35">
      <c r="A361">
        <f t="shared" si="15"/>
        <v>331</v>
      </c>
      <c r="B361">
        <v>9.4875307971882084</v>
      </c>
      <c r="C361">
        <v>2.1165308215283845</v>
      </c>
      <c r="M361">
        <f t="array" ref="M361">IFERROR(SUM($K$11:$K$51*C341:C381)+$D$2,"")</f>
        <v>9.9451996811024941</v>
      </c>
      <c r="N361">
        <f t="shared" si="14"/>
        <v>0.20946080730334796</v>
      </c>
    </row>
    <row r="362" spans="1:14" x14ac:dyDescent="0.35">
      <c r="A362">
        <f t="shared" si="15"/>
        <v>332</v>
      </c>
      <c r="B362">
        <v>10.286233723363271</v>
      </c>
      <c r="C362">
        <v>2.129316897035193</v>
      </c>
      <c r="M362">
        <f t="array" ref="M362">IFERROR(SUM($K$11:$K$51*C342:C382)+$D$2,"")</f>
        <v>10.503550534619066</v>
      </c>
      <c r="N362">
        <f t="shared" si="14"/>
        <v>4.7226596454386947E-2</v>
      </c>
    </row>
    <row r="363" spans="1:14" x14ac:dyDescent="0.35">
      <c r="A363">
        <f t="shared" si="15"/>
        <v>333</v>
      </c>
      <c r="B363">
        <v>9.4669369156236378</v>
      </c>
      <c r="C363">
        <v>2.380542933486046</v>
      </c>
      <c r="M363">
        <f t="array" ref="M363">IFERROR(SUM($K$11:$K$51*C343:C383)+$D$2,"")</f>
        <v>11.071302290949738</v>
      </c>
      <c r="N363">
        <f t="shared" si="14"/>
        <v>2.5739882575452593</v>
      </c>
    </row>
    <row r="364" spans="1:14" x14ac:dyDescent="0.35">
      <c r="A364">
        <f t="shared" si="15"/>
        <v>334</v>
      </c>
      <c r="B364">
        <v>11.619659830698934</v>
      </c>
      <c r="C364">
        <v>2.4152491094131139</v>
      </c>
      <c r="M364">
        <f t="array" ref="M364">IFERROR(SUM($K$11:$K$51*C344:C384)+$D$2,"")</f>
        <v>11.627291448685733</v>
      </c>
      <c r="N364">
        <f t="shared" si="14"/>
        <v>5.8241593096440965E-5</v>
      </c>
    </row>
    <row r="365" spans="1:14" x14ac:dyDescent="0.35">
      <c r="A365">
        <f t="shared" si="15"/>
        <v>335</v>
      </c>
      <c r="B365">
        <v>12.307249348984444</v>
      </c>
      <c r="C365">
        <v>2.392091552735006</v>
      </c>
      <c r="M365">
        <f t="array" ref="M365">IFERROR(SUM($K$11:$K$51*C345:C385)+$D$2,"")</f>
        <v>12.162556269695884</v>
      </c>
      <c r="N365">
        <f t="shared" si="14"/>
        <v>2.0936087194005481E-2</v>
      </c>
    </row>
    <row r="366" spans="1:14" x14ac:dyDescent="0.35">
      <c r="A366">
        <f t="shared" si="15"/>
        <v>336</v>
      </c>
      <c r="B366">
        <v>12.665596037632593</v>
      </c>
      <c r="C366">
        <v>2.6018179117839408</v>
      </c>
      <c r="M366">
        <f t="array" ref="M366">IFERROR(SUM($K$11:$K$51*C346:C386)+$D$2,"")</f>
        <v>12.673919273459907</v>
      </c>
      <c r="N366">
        <f t="shared" si="14"/>
        <v>6.9276254637083031E-5</v>
      </c>
    </row>
    <row r="367" spans="1:14" x14ac:dyDescent="0.35">
      <c r="A367">
        <f t="shared" si="15"/>
        <v>337</v>
      </c>
      <c r="B367">
        <v>13.099216115462804</v>
      </c>
      <c r="C367">
        <v>2.6826623823243771</v>
      </c>
      <c r="M367">
        <f t="array" ref="M367">IFERROR(SUM($K$11:$K$51*C347:C387)+$D$2,"")</f>
        <v>13.157284124207116</v>
      </c>
      <c r="N367">
        <f t="shared" si="14"/>
        <v>3.3718936395295408E-3</v>
      </c>
    </row>
    <row r="368" spans="1:14" x14ac:dyDescent="0.35">
      <c r="A368">
        <f t="shared" si="15"/>
        <v>338</v>
      </c>
      <c r="B368">
        <v>14.986166739821149</v>
      </c>
      <c r="C368">
        <v>2.6303863944730281</v>
      </c>
      <c r="M368">
        <f t="array" ref="M368">IFERROR(SUM($K$11:$K$51*C348:C388)+$D$2,"")</f>
        <v>13.615054180370159</v>
      </c>
      <c r="N368">
        <f t="shared" si="14"/>
        <v>1.8799496506842461</v>
      </c>
    </row>
    <row r="369" spans="1:14" x14ac:dyDescent="0.35">
      <c r="A369">
        <f t="shared" si="15"/>
        <v>339</v>
      </c>
      <c r="B369">
        <v>13.200952618373861</v>
      </c>
      <c r="C369">
        <v>2.8858145408951228</v>
      </c>
      <c r="M369">
        <f t="array" ref="M369">IFERROR(SUM($K$11:$K$51*C349:C389)+$D$2,"")</f>
        <v>14.043909997661078</v>
      </c>
      <c r="N369">
        <f t="shared" si="14"/>
        <v>0.71057714329477284</v>
      </c>
    </row>
    <row r="370" spans="1:14" x14ac:dyDescent="0.35">
      <c r="A370">
        <f t="shared" si="15"/>
        <v>340</v>
      </c>
      <c r="B370">
        <v>15.340141233409403</v>
      </c>
      <c r="C370">
        <v>2.7800166123987364</v>
      </c>
      <c r="M370">
        <f t="array" ref="M370">IFERROR(SUM($K$11:$K$51*C350:C390)+$D$2,"")</f>
        <v>14.430551429687089</v>
      </c>
      <c r="N370">
        <f t="shared" si="14"/>
        <v>0.82735361103559779</v>
      </c>
    </row>
    <row r="371" spans="1:14" x14ac:dyDescent="0.35">
      <c r="A371">
        <f t="shared" si="15"/>
        <v>341</v>
      </c>
      <c r="B371">
        <v>13.713069347607535</v>
      </c>
      <c r="C371">
        <v>2.6684842782854123</v>
      </c>
      <c r="M371">
        <f t="array" ref="M371">IFERROR(SUM($K$11:$K$51*C351:C391)+$D$2,"")</f>
        <v>14.761501025234406</v>
      </c>
      <c r="N371">
        <f t="shared" si="14"/>
        <v>1.099208982651495</v>
      </c>
    </row>
    <row r="372" spans="1:14" x14ac:dyDescent="0.35">
      <c r="A372">
        <f t="shared" si="15"/>
        <v>342</v>
      </c>
      <c r="B372">
        <v>14.690671159918756</v>
      </c>
      <c r="C372">
        <v>3.0752653840015904</v>
      </c>
      <c r="M372">
        <f t="array" ref="M372">IFERROR(SUM($K$11:$K$51*C352:C392)+$D$2,"")</f>
        <v>15.03922170988767</v>
      </c>
      <c r="N372">
        <f t="shared" ref="N372:N435" si="16">(M372-B372)^2</f>
        <v>0.12148748588363265</v>
      </c>
    </row>
    <row r="373" spans="1:14" x14ac:dyDescent="0.35">
      <c r="A373">
        <f t="shared" si="15"/>
        <v>343</v>
      </c>
      <c r="B373">
        <v>13.635458849305666</v>
      </c>
      <c r="C373">
        <v>3.0393654588896215</v>
      </c>
      <c r="M373">
        <f t="array" ref="M373">IFERROR(SUM($K$11:$K$51*C353:C393)+$D$2,"")</f>
        <v>15.287776276149421</v>
      </c>
      <c r="N373">
        <f t="shared" si="16"/>
        <v>2.7301528790515679</v>
      </c>
    </row>
    <row r="374" spans="1:14" x14ac:dyDescent="0.35">
      <c r="A374">
        <f t="shared" si="15"/>
        <v>344</v>
      </c>
      <c r="B374">
        <v>14.86235433421596</v>
      </c>
      <c r="C374">
        <v>2.5948452799361594</v>
      </c>
      <c r="M374">
        <f t="array" ref="M374">IFERROR(SUM($K$11:$K$51*C354:C394)+$D$2,"")</f>
        <v>15.537373660460956</v>
      </c>
      <c r="N374">
        <f t="shared" si="16"/>
        <v>0.45565109080424859</v>
      </c>
    </row>
    <row r="375" spans="1:14" x14ac:dyDescent="0.35">
      <c r="A375">
        <f t="shared" si="15"/>
        <v>345</v>
      </c>
      <c r="B375">
        <v>15.221284011553754</v>
      </c>
      <c r="C375">
        <v>2.3981751427264446</v>
      </c>
      <c r="M375">
        <f t="array" ref="M375">IFERROR(SUM($K$11:$K$51*C355:C395)+$D$2,"")</f>
        <v>15.8308452136651</v>
      </c>
      <c r="N375">
        <f t="shared" si="16"/>
        <v>0.37156485911942883</v>
      </c>
    </row>
    <row r="376" spans="1:14" x14ac:dyDescent="0.35">
      <c r="A376">
        <f t="shared" si="15"/>
        <v>346</v>
      </c>
      <c r="B376">
        <v>14.767319304578487</v>
      </c>
      <c r="C376">
        <v>3.3635371014878137</v>
      </c>
      <c r="M376">
        <f t="array" ref="M376">IFERROR(SUM($K$11:$K$51*C356:C396)+$D$2,"")</f>
        <v>16.205737883810823</v>
      </c>
      <c r="N376">
        <f t="shared" si="16"/>
        <v>2.0690480090807704</v>
      </c>
    </row>
    <row r="377" spans="1:14" x14ac:dyDescent="0.35">
      <c r="A377">
        <f t="shared" si="15"/>
        <v>347</v>
      </c>
      <c r="B377">
        <v>16.764655863862277</v>
      </c>
      <c r="C377">
        <v>3.5759896164987506</v>
      </c>
      <c r="M377">
        <f t="array" ref="M377">IFERROR(SUM($K$11:$K$51*C357:C397)+$D$2,"")</f>
        <v>16.66855707662981</v>
      </c>
      <c r="N377">
        <f t="shared" si="16"/>
        <v>9.2349769075510072E-3</v>
      </c>
    </row>
    <row r="378" spans="1:14" x14ac:dyDescent="0.35">
      <c r="A378">
        <f t="shared" si="15"/>
        <v>348</v>
      </c>
      <c r="B378">
        <v>19.334397844917074</v>
      </c>
      <c r="C378">
        <v>3.8522363391559074</v>
      </c>
      <c r="M378">
        <f t="array" ref="M378">IFERROR(SUM($K$11:$K$51*C358:C398)+$D$2,"")</f>
        <v>17.207641634285281</v>
      </c>
      <c r="N378">
        <f t="shared" si="16"/>
        <v>4.5230919794609044</v>
      </c>
    </row>
    <row r="379" spans="1:14" x14ac:dyDescent="0.35">
      <c r="A379">
        <f t="shared" si="15"/>
        <v>349</v>
      </c>
      <c r="B379">
        <v>18.399292857477672</v>
      </c>
      <c r="C379">
        <v>3.402348782992267</v>
      </c>
      <c r="M379">
        <f t="array" ref="M379">IFERROR(SUM($K$11:$K$51*C359:C399)+$D$2,"")</f>
        <v>17.791828925872707</v>
      </c>
      <c r="N379">
        <f t="shared" si="16"/>
        <v>0.36901242820096136</v>
      </c>
    </row>
    <row r="380" spans="1:14" x14ac:dyDescent="0.35">
      <c r="A380">
        <f t="shared" si="15"/>
        <v>350</v>
      </c>
      <c r="B380">
        <v>18.575746287886982</v>
      </c>
      <c r="C380">
        <v>3.6346446269274439</v>
      </c>
      <c r="M380">
        <f t="array" ref="M380">IFERROR(SUM($K$11:$K$51*C360:C400)+$D$2,"")</f>
        <v>18.382071452397685</v>
      </c>
      <c r="N380">
        <f t="shared" si="16"/>
        <v>3.7509941901806253E-2</v>
      </c>
    </row>
    <row r="381" spans="1:14" x14ac:dyDescent="0.35">
      <c r="A381">
        <f t="shared" si="15"/>
        <v>351</v>
      </c>
      <c r="B381">
        <v>20.573364394198197</v>
      </c>
      <c r="C381">
        <v>3.8279394227736381</v>
      </c>
      <c r="M381">
        <f t="array" ref="M381">IFERROR(SUM($K$11:$K$51*C361:C401)+$D$2,"")</f>
        <v>18.932993322006443</v>
      </c>
      <c r="N381">
        <f t="shared" si="16"/>
        <v>2.6908172544835272</v>
      </c>
    </row>
    <row r="382" spans="1:14" x14ac:dyDescent="0.35">
      <c r="A382">
        <f t="shared" si="15"/>
        <v>352</v>
      </c>
      <c r="B382">
        <v>19.293198314086652</v>
      </c>
      <c r="C382">
        <v>3.4079251798172439</v>
      </c>
      <c r="M382">
        <f t="array" ref="M382">IFERROR(SUM($K$11:$K$51*C362:C402)+$D$2,"")</f>
        <v>19.395019727239308</v>
      </c>
      <c r="N382">
        <f t="shared" si="16"/>
        <v>1.0367600176403919E-2</v>
      </c>
    </row>
    <row r="383" spans="1:14" x14ac:dyDescent="0.35">
      <c r="A383">
        <f t="shared" si="15"/>
        <v>353</v>
      </c>
      <c r="B383">
        <v>20.60215152594888</v>
      </c>
      <c r="C383">
        <v>4.0376573376067197</v>
      </c>
      <c r="M383">
        <f t="array" ref="M383">IFERROR(SUM($K$11:$K$51*C363:C403)+$D$2,"")</f>
        <v>19.718143215009682</v>
      </c>
      <c r="N383">
        <f t="shared" si="16"/>
        <v>0.78147069380957312</v>
      </c>
    </row>
    <row r="384" spans="1:14" x14ac:dyDescent="0.35">
      <c r="A384">
        <f t="shared" si="15"/>
        <v>354</v>
      </c>
      <c r="B384">
        <v>20.284751349550209</v>
      </c>
      <c r="C384">
        <v>3.7759256327717252</v>
      </c>
      <c r="M384">
        <f t="array" ref="M384">IFERROR(SUM($K$11:$K$51*C364:C404)+$D$2,"")</f>
        <v>19.857454526060391</v>
      </c>
      <c r="N384">
        <f t="shared" si="16"/>
        <v>0.18258257536448927</v>
      </c>
    </row>
    <row r="385" spans="1:14" x14ac:dyDescent="0.35">
      <c r="A385">
        <f t="shared" si="15"/>
        <v>355</v>
      </c>
      <c r="B385">
        <v>18.68638939969248</v>
      </c>
      <c r="C385">
        <v>3.4355259740989994</v>
      </c>
      <c r="M385">
        <f t="array" ref="M385">IFERROR(SUM($K$11:$K$51*C365:C405)+$D$2,"")</f>
        <v>19.793272378211284</v>
      </c>
      <c r="N385">
        <f t="shared" si="16"/>
        <v>1.2251899281346599</v>
      </c>
    </row>
    <row r="386" spans="1:14" x14ac:dyDescent="0.35">
      <c r="A386">
        <f t="shared" si="15"/>
        <v>356</v>
      </c>
      <c r="B386">
        <v>21.056413584107354</v>
      </c>
      <c r="C386">
        <v>3.4081241615930358</v>
      </c>
      <c r="M386">
        <f t="array" ref="M386">IFERROR(SUM($K$11:$K$51*C366:C406)+$D$2,"")</f>
        <v>19.53279356493633</v>
      </c>
      <c r="N386">
        <f t="shared" si="16"/>
        <v>2.321417962818709</v>
      </c>
    </row>
    <row r="387" spans="1:14" x14ac:dyDescent="0.35">
      <c r="A387">
        <f t="shared" si="15"/>
        <v>357</v>
      </c>
      <c r="B387">
        <v>18.977204320346583</v>
      </c>
      <c r="C387">
        <v>2.7686654317923955</v>
      </c>
      <c r="M387">
        <f t="array" ref="M387">IFERROR(SUM($K$11:$K$51*C367:C407)+$D$2,"")</f>
        <v>19.110267717869242</v>
      </c>
      <c r="N387">
        <f t="shared" si="16"/>
        <v>1.770586776027298E-2</v>
      </c>
    </row>
    <row r="388" spans="1:14" x14ac:dyDescent="0.35">
      <c r="A388">
        <f t="shared" si="15"/>
        <v>358</v>
      </c>
      <c r="B388">
        <v>19.062149925695504</v>
      </c>
      <c r="C388">
        <v>2.9450517426270331</v>
      </c>
      <c r="M388">
        <f t="array" ref="M388">IFERROR(SUM($K$11:$K$51*C368:C408)+$D$2,"")</f>
        <v>18.581344850989819</v>
      </c>
      <c r="N388">
        <f t="shared" si="16"/>
        <v>0.23117351986273965</v>
      </c>
    </row>
    <row r="389" spans="1:14" x14ac:dyDescent="0.35">
      <c r="A389">
        <f t="shared" si="15"/>
        <v>359</v>
      </c>
      <c r="B389">
        <v>17.485432243876275</v>
      </c>
      <c r="C389">
        <v>3.0217452553160191</v>
      </c>
      <c r="M389">
        <f t="array" ref="M389">IFERROR(SUM($K$11:$K$51*C369:C409)+$D$2,"")</f>
        <v>17.994911916991999</v>
      </c>
      <c r="N389">
        <f t="shared" si="16"/>
        <v>0.25956953731810484</v>
      </c>
    </row>
    <row r="390" spans="1:14" x14ac:dyDescent="0.35">
      <c r="A390">
        <f t="shared" si="15"/>
        <v>360</v>
      </c>
      <c r="B390">
        <v>17.3547594049137</v>
      </c>
      <c r="C390">
        <v>2.6191116410732516</v>
      </c>
      <c r="M390">
        <f t="array" ref="M390">IFERROR(SUM($K$11:$K$51*C370:C410)+$D$2,"")</f>
        <v>17.390243536484352</v>
      </c>
      <c r="N390">
        <f t="shared" si="16"/>
        <v>1.2591235933233104E-3</v>
      </c>
    </row>
    <row r="391" spans="1:14" x14ac:dyDescent="0.35">
      <c r="A391">
        <f t="shared" si="15"/>
        <v>361</v>
      </c>
      <c r="B391">
        <v>15.03698313453587</v>
      </c>
      <c r="C391">
        <v>2.9700716087633543</v>
      </c>
      <c r="M391">
        <f t="array" ref="M391">IFERROR(SUM($K$11:$K$51*C371:C411)+$D$2,"")</f>
        <v>16.788871512487827</v>
      </c>
      <c r="N391">
        <f t="shared" si="16"/>
        <v>3.0691128888031387</v>
      </c>
    </row>
    <row r="392" spans="1:14" x14ac:dyDescent="0.35">
      <c r="A392">
        <f t="shared" si="15"/>
        <v>362</v>
      </c>
      <c r="B392">
        <v>15.756565978208624</v>
      </c>
      <c r="C392">
        <v>2.5693059362745592</v>
      </c>
      <c r="M392">
        <f t="array" ref="M392">IFERROR(SUM($K$11:$K$51*C372:C412)+$D$2,"")</f>
        <v>16.194674462098298</v>
      </c>
      <c r="N392">
        <f t="shared" si="16"/>
        <v>0.19193904365610936</v>
      </c>
    </row>
    <row r="393" spans="1:14" x14ac:dyDescent="0.35">
      <c r="A393">
        <f t="shared" si="15"/>
        <v>363</v>
      </c>
      <c r="B393">
        <v>15.527099896175098</v>
      </c>
      <c r="C393">
        <v>2.8169047599250434</v>
      </c>
      <c r="M393">
        <f t="array" ref="M393">IFERROR(SUM($K$11:$K$51*C373:C413)+$D$2,"")</f>
        <v>15.598953743814125</v>
      </c>
      <c r="N393">
        <f t="shared" si="16"/>
        <v>5.1629754205324294E-3</v>
      </c>
    </row>
    <row r="394" spans="1:14" x14ac:dyDescent="0.35">
      <c r="A394">
        <f t="shared" si="15"/>
        <v>364</v>
      </c>
      <c r="B394">
        <v>15.371027296234772</v>
      </c>
      <c r="C394">
        <v>2.5582752589614763</v>
      </c>
      <c r="M394">
        <f t="array" ref="M394">IFERROR(SUM($K$11:$K$51*C374:C414)+$D$2,"")</f>
        <v>14.99396471285433</v>
      </c>
      <c r="N394">
        <f t="shared" si="16"/>
        <v>0.14217619178553226</v>
      </c>
    </row>
    <row r="395" spans="1:14" x14ac:dyDescent="0.35">
      <c r="A395">
        <f t="shared" si="15"/>
        <v>365</v>
      </c>
      <c r="B395">
        <v>15.721685940860867</v>
      </c>
      <c r="C395">
        <v>2.1856155533971333</v>
      </c>
      <c r="M395">
        <f t="array" ref="M395">IFERROR(SUM($K$11:$K$51*C375:C415)+$D$2,"")</f>
        <v>14.397413692129636</v>
      </c>
      <c r="N395">
        <f t="shared" si="16"/>
        <v>1.7536969887596732</v>
      </c>
    </row>
    <row r="396" spans="1:14" x14ac:dyDescent="0.35">
      <c r="A396">
        <f t="shared" si="15"/>
        <v>366</v>
      </c>
      <c r="B396">
        <v>14.489569309550847</v>
      </c>
      <c r="C396">
        <v>2.1086134524632465</v>
      </c>
      <c r="M396">
        <f t="array" ref="M396">IFERROR(SUM($K$11:$K$51*C376:C416)+$D$2,"")</f>
        <v>13.853256824553954</v>
      </c>
      <c r="N396">
        <f t="shared" si="16"/>
        <v>0.40489357856292074</v>
      </c>
    </row>
    <row r="397" spans="1:14" x14ac:dyDescent="0.35">
      <c r="A397">
        <f t="shared" si="15"/>
        <v>367</v>
      </c>
      <c r="B397">
        <v>10.18551633376982</v>
      </c>
      <c r="C397">
        <v>1.3504478901672026</v>
      </c>
      <c r="M397">
        <f t="array" ref="M397">IFERROR(SUM($K$11:$K$51*C377:C417)+$D$2,"")</f>
        <v>13.424273172822609</v>
      </c>
      <c r="N397">
        <f t="shared" si="16"/>
        <v>10.489545862511211</v>
      </c>
    </row>
    <row r="398" spans="1:14" x14ac:dyDescent="0.35">
      <c r="A398">
        <f t="shared" si="15"/>
        <v>368</v>
      </c>
      <c r="B398">
        <v>12.797489472141374</v>
      </c>
      <c r="C398">
        <v>2.2341545255309181</v>
      </c>
      <c r="M398">
        <f t="array" ref="M398">IFERROR(SUM($K$11:$K$51*C378:C418)+$D$2,"")</f>
        <v>13.183546036895249</v>
      </c>
      <c r="N398">
        <f t="shared" si="16"/>
        <v>0.14903967118956335</v>
      </c>
    </row>
    <row r="399" spans="1:14" x14ac:dyDescent="0.35">
      <c r="A399">
        <f t="shared" si="15"/>
        <v>369</v>
      </c>
      <c r="B399">
        <v>13.142372166618379</v>
      </c>
      <c r="C399">
        <v>2.6918603297010835</v>
      </c>
      <c r="M399">
        <f t="array" ref="M399">IFERROR(SUM($K$11:$K$51*C379:C419)+$D$2,"")</f>
        <v>13.186658461042128</v>
      </c>
      <c r="N399">
        <f t="shared" si="16"/>
        <v>1.9612758737869804E-3</v>
      </c>
    </row>
    <row r="400" spans="1:14" x14ac:dyDescent="0.35">
      <c r="A400">
        <f t="shared" si="15"/>
        <v>370</v>
      </c>
      <c r="B400">
        <v>13.395989075945405</v>
      </c>
      <c r="C400">
        <v>3.0084036745261953</v>
      </c>
      <c r="M400">
        <f t="array" ref="M400">IFERROR(SUM($K$11:$K$51*C380:C420)+$D$2,"")</f>
        <v>13.435759804403107</v>
      </c>
      <c r="N400">
        <f t="shared" si="16"/>
        <v>1.5817108420562694E-3</v>
      </c>
    </row>
    <row r="401" spans="1:14" x14ac:dyDescent="0.35">
      <c r="A401">
        <f t="shared" si="15"/>
        <v>371</v>
      </c>
      <c r="B401">
        <v>12.83000141631608</v>
      </c>
      <c r="C401">
        <v>3.1045484255165228</v>
      </c>
      <c r="M401">
        <f t="array" ref="M401">IFERROR(SUM($K$11:$K$51*C381:C421)+$D$2,"")</f>
        <v>13.882210975490469</v>
      </c>
      <c r="N401">
        <f t="shared" si="16"/>
        <v>1.1071449564179638</v>
      </c>
    </row>
    <row r="402" spans="1:14" x14ac:dyDescent="0.35">
      <c r="A402">
        <f t="shared" si="15"/>
        <v>372</v>
      </c>
      <c r="B402">
        <v>14.144120301645419</v>
      </c>
      <c r="C402">
        <v>3.3516571025936832</v>
      </c>
      <c r="M402">
        <f t="array" ref="M402">IFERROR(SUM($K$11:$K$51*C382:C422)+$D$2,"")</f>
        <v>14.434827815627264</v>
      </c>
      <c r="N402">
        <f t="shared" si="16"/>
        <v>8.451085868550455E-2</v>
      </c>
    </row>
    <row r="403" spans="1:14" x14ac:dyDescent="0.35">
      <c r="A403">
        <f t="shared" si="15"/>
        <v>373</v>
      </c>
      <c r="B403">
        <v>16.393079568303133</v>
      </c>
      <c r="C403">
        <v>3.3415417181562956</v>
      </c>
      <c r="M403">
        <f t="array" ref="M403">IFERROR(SUM($K$11:$K$51*C383:C423)+$D$2,"")</f>
        <v>14.996214139521337</v>
      </c>
      <c r="N403">
        <f t="shared" si="16"/>
        <v>1.9512330261257504</v>
      </c>
    </row>
    <row r="404" spans="1:14" x14ac:dyDescent="0.35">
      <c r="A404">
        <f t="shared" si="15"/>
        <v>374</v>
      </c>
      <c r="B404">
        <v>16.33681628093942</v>
      </c>
      <c r="C404">
        <v>2.9616918458762629</v>
      </c>
      <c r="M404">
        <f t="array" ref="M404">IFERROR(SUM($K$11:$K$51*C384:C424)+$D$2,"")</f>
        <v>15.464387045702464</v>
      </c>
      <c r="N404">
        <f t="shared" si="16"/>
        <v>0.76113277049613914</v>
      </c>
    </row>
    <row r="405" spans="1:14" x14ac:dyDescent="0.35">
      <c r="A405">
        <f t="shared" si="15"/>
        <v>375</v>
      </c>
      <c r="B405">
        <v>14.398961433772829</v>
      </c>
      <c r="C405">
        <v>2.5597185738220993</v>
      </c>
      <c r="M405">
        <f t="array" ref="M405">IFERROR(SUM($K$11:$K$51*C385:C425)+$D$2,"")</f>
        <v>15.755708363120501</v>
      </c>
      <c r="N405">
        <f t="shared" si="16"/>
        <v>1.8407622302943367</v>
      </c>
    </row>
    <row r="406" spans="1:14" x14ac:dyDescent="0.35">
      <c r="A406">
        <f t="shared" si="15"/>
        <v>376</v>
      </c>
      <c r="B406">
        <v>15.876423937915717</v>
      </c>
      <c r="C406">
        <v>2.7419519218310038</v>
      </c>
      <c r="M406">
        <f t="array" ref="M406">IFERROR(SUM($K$11:$K$51*C386:C426)+$D$2,"")</f>
        <v>15.835139888101061</v>
      </c>
      <c r="N406">
        <f t="shared" si="16"/>
        <v>1.7043727690990392E-3</v>
      </c>
    </row>
    <row r="407" spans="1:14" x14ac:dyDescent="0.35">
      <c r="A407">
        <f t="shared" si="15"/>
        <v>377</v>
      </c>
      <c r="B407">
        <v>15.391839293319217</v>
      </c>
      <c r="C407">
        <v>2.6985885662919662</v>
      </c>
      <c r="M407">
        <f t="array" ref="M407">IFERROR(SUM($K$11:$K$51*C387:C427)+$D$2,"")</f>
        <v>15.708634395431275</v>
      </c>
      <c r="N407">
        <f t="shared" si="16"/>
        <v>0.10035913672218945</v>
      </c>
    </row>
    <row r="408" spans="1:14" x14ac:dyDescent="0.35">
      <c r="A408">
        <f t="shared" si="15"/>
        <v>378</v>
      </c>
      <c r="B408">
        <v>15.413731214343498</v>
      </c>
      <c r="C408">
        <v>2.5876354185113266</v>
      </c>
      <c r="M408">
        <f t="array" ref="M408">IFERROR(SUM($K$11:$K$51*C388:C428)+$D$2,"")</f>
        <v>15.404772219250455</v>
      </c>
      <c r="N408">
        <f t="shared" si="16"/>
        <v>8.0263593077158375E-5</v>
      </c>
    </row>
    <row r="409" spans="1:14" x14ac:dyDescent="0.35">
      <c r="A409">
        <f t="shared" si="15"/>
        <v>379</v>
      </c>
      <c r="B409">
        <v>16.651305931457394</v>
      </c>
      <c r="C409">
        <v>2.0173340173634338</v>
      </c>
      <c r="M409">
        <f t="array" ref="M409">IFERROR(SUM($K$11:$K$51*C389:C429)+$D$2,"")</f>
        <v>14.967494560623084</v>
      </c>
      <c r="N409">
        <f t="shared" si="16"/>
        <v>2.8352207325509164</v>
      </c>
    </row>
    <row r="410" spans="1:14" x14ac:dyDescent="0.35">
      <c r="A410">
        <f t="shared" si="15"/>
        <v>380</v>
      </c>
      <c r="B410">
        <v>14.240358464836937</v>
      </c>
      <c r="C410">
        <v>2.7649594939967646</v>
      </c>
      <c r="M410">
        <f t="array" ref="M410">IFERROR(SUM($K$11:$K$51*C390:C430)+$D$2,"")</f>
        <v>14.447063372094188</v>
      </c>
      <c r="N410">
        <f t="shared" si="16"/>
        <v>4.272691868422869E-2</v>
      </c>
    </row>
    <row r="411" spans="1:14" x14ac:dyDescent="0.35">
      <c r="A411">
        <f t="shared" si="15"/>
        <v>381</v>
      </c>
      <c r="B411">
        <v>14.098880404159152</v>
      </c>
      <c r="C411">
        <v>2.595595610062587</v>
      </c>
      <c r="M411">
        <f t="array" ref="M411">IFERROR(SUM($K$11:$K$51*C391:C431)+$D$2,"")</f>
        <v>13.899929710369888</v>
      </c>
      <c r="N411">
        <f t="shared" si="16"/>
        <v>3.958137855922958E-2</v>
      </c>
    </row>
    <row r="412" spans="1:14" x14ac:dyDescent="0.35">
      <c r="A412">
        <f t="shared" si="15"/>
        <v>382</v>
      </c>
      <c r="B412">
        <v>13.755729187036769</v>
      </c>
      <c r="C412">
        <v>1.8379234608796022</v>
      </c>
      <c r="M412">
        <f t="array" ref="M412">IFERROR(SUM($K$11:$K$51*C392:C432)+$D$2,"")</f>
        <v>13.376704523995008</v>
      </c>
      <c r="N412">
        <f t="shared" si="16"/>
        <v>0.14365969519392069</v>
      </c>
    </row>
    <row r="413" spans="1:14" x14ac:dyDescent="0.35">
      <c r="A413">
        <f t="shared" si="15"/>
        <v>383</v>
      </c>
      <c r="B413">
        <v>13.354640524093238</v>
      </c>
      <c r="C413">
        <v>1.7557035395959719</v>
      </c>
      <c r="M413">
        <f t="array" ref="M413">IFERROR(SUM($K$11:$K$51*C393:C433)+$D$2,"")</f>
        <v>12.944377748926403</v>
      </c>
      <c r="N413">
        <f t="shared" si="16"/>
        <v>0.16831554468759305</v>
      </c>
    </row>
    <row r="414" spans="1:14" x14ac:dyDescent="0.35">
      <c r="A414">
        <f t="shared" si="15"/>
        <v>384</v>
      </c>
      <c r="B414">
        <v>12.941282675198661</v>
      </c>
      <c r="C414">
        <v>1.6972630014558006</v>
      </c>
      <c r="M414">
        <f t="array" ref="M414">IFERROR(SUM($K$11:$K$51*C394:C434)+$D$2,"")</f>
        <v>12.654448446814644</v>
      </c>
      <c r="N414">
        <f t="shared" si="16"/>
        <v>8.2273874572654074E-2</v>
      </c>
    </row>
    <row r="415" spans="1:14" x14ac:dyDescent="0.35">
      <c r="A415">
        <f t="shared" si="15"/>
        <v>385</v>
      </c>
      <c r="B415">
        <v>10.065380815059294</v>
      </c>
      <c r="C415">
        <v>2.4304038829345158</v>
      </c>
      <c r="M415">
        <f t="array" ref="M415">IFERROR(SUM($K$11:$K$51*C395:C435)+$D$2,"")</f>
        <v>12.530280112292653</v>
      </c>
      <c r="N415">
        <f t="shared" si="16"/>
        <v>6.075728545501506</v>
      </c>
    </row>
    <row r="416" spans="1:14" x14ac:dyDescent="0.35">
      <c r="A416">
        <f t="shared" si="15"/>
        <v>386</v>
      </c>
      <c r="B416">
        <v>11.681620249164883</v>
      </c>
      <c r="C416">
        <v>2.8719504478258684</v>
      </c>
      <c r="M416">
        <f t="array" ref="M416">IFERROR(SUM($K$11:$K$51*C396:C436)+$D$2,"")</f>
        <v>12.579485406716882</v>
      </c>
      <c r="N416">
        <f t="shared" si="16"/>
        <v>0.80616184114587663</v>
      </c>
    </row>
    <row r="417" spans="1:14" x14ac:dyDescent="0.35">
      <c r="A417">
        <f t="shared" ref="A417:A480" si="17">1+A416</f>
        <v>387</v>
      </c>
      <c r="B417">
        <v>11.80115752611627</v>
      </c>
      <c r="C417">
        <v>2.9440068807062598</v>
      </c>
      <c r="M417">
        <f t="array" ref="M417">IFERROR(SUM($K$11:$K$51*C397:C437)+$D$2,"")</f>
        <v>12.790186614770654</v>
      </c>
      <c r="N417">
        <f t="shared" si="16"/>
        <v>0.97817853820452094</v>
      </c>
    </row>
    <row r="418" spans="1:14" x14ac:dyDescent="0.35">
      <c r="A418">
        <f t="shared" si="17"/>
        <v>388</v>
      </c>
      <c r="B418">
        <v>15.026183522231733</v>
      </c>
      <c r="C418">
        <v>2.1908334902197533</v>
      </c>
      <c r="M418">
        <f t="array" ref="M418">IFERROR(SUM($K$11:$K$51*C398:C438)+$D$2,"")</f>
        <v>13.116906517681771</v>
      </c>
      <c r="N418">
        <f t="shared" si="16"/>
        <v>3.6453386801032743</v>
      </c>
    </row>
    <row r="419" spans="1:14" x14ac:dyDescent="0.35">
      <c r="A419">
        <f t="shared" si="17"/>
        <v>389</v>
      </c>
      <c r="B419">
        <v>12.937727432660111</v>
      </c>
      <c r="C419">
        <v>2.7903623207933226</v>
      </c>
      <c r="M419">
        <f t="array" ref="M419">IFERROR(SUM($K$11:$K$51*C399:C439)+$D$2,"")</f>
        <v>13.495112792881116</v>
      </c>
      <c r="N419">
        <f t="shared" si="16"/>
        <v>0.31067843978869958</v>
      </c>
    </row>
    <row r="420" spans="1:14" x14ac:dyDescent="0.35">
      <c r="A420">
        <f t="shared" si="17"/>
        <v>390</v>
      </c>
      <c r="B420">
        <v>14.435814891013438</v>
      </c>
      <c r="C420">
        <v>2.7058307154818877</v>
      </c>
      <c r="M420">
        <f t="array" ref="M420">IFERROR(SUM($K$11:$K$51*C400:C440)+$D$2,"")</f>
        <v>13.874517635798375</v>
      </c>
      <c r="N420">
        <f t="shared" si="16"/>
        <v>0.31505460871196361</v>
      </c>
    </row>
    <row r="421" spans="1:14" x14ac:dyDescent="0.35">
      <c r="A421">
        <f t="shared" si="17"/>
        <v>391</v>
      </c>
      <c r="B421">
        <v>13.051874918717324</v>
      </c>
      <c r="C421">
        <v>3.3545863084760446</v>
      </c>
      <c r="M421">
        <f t="array" ref="M421">IFERROR(SUM($K$11:$K$51*C401:C441)+$D$2,"")</f>
        <v>14.199526953226105</v>
      </c>
      <c r="N421">
        <f t="shared" si="16"/>
        <v>1.3171051923121433</v>
      </c>
    </row>
    <row r="422" spans="1:14" x14ac:dyDescent="0.35">
      <c r="A422">
        <f t="shared" si="17"/>
        <v>392</v>
      </c>
      <c r="B422">
        <v>15.16950508452077</v>
      </c>
      <c r="C422">
        <v>2.2573190071538853</v>
      </c>
      <c r="M422">
        <f t="array" ref="M422">IFERROR(SUM($K$11:$K$51*C402:C442)+$D$2,"")</f>
        <v>14.420180761477717</v>
      </c>
      <c r="N422">
        <f t="shared" si="16"/>
        <v>0.56148694110393005</v>
      </c>
    </row>
    <row r="423" spans="1:14" x14ac:dyDescent="0.35">
      <c r="A423">
        <f t="shared" si="17"/>
        <v>393</v>
      </c>
      <c r="B423">
        <v>12.677174796039726</v>
      </c>
      <c r="C423">
        <v>2.2015546438067735</v>
      </c>
      <c r="M423">
        <f t="array" ref="M423">IFERROR(SUM($K$11:$K$51*C403:C443)+$D$2,"")</f>
        <v>14.51563522775003</v>
      </c>
      <c r="N423">
        <f t="shared" si="16"/>
        <v>3.3799367589644387</v>
      </c>
    </row>
    <row r="424" spans="1:14" x14ac:dyDescent="0.35">
      <c r="A424">
        <f t="shared" si="17"/>
        <v>394</v>
      </c>
      <c r="B424">
        <v>14.619960154612636</v>
      </c>
      <c r="C424">
        <v>3.0538700752928558</v>
      </c>
      <c r="M424">
        <f t="array" ref="M424">IFERROR(SUM($K$11:$K$51*C404:C444)+$D$2,"")</f>
        <v>14.48541405546724</v>
      </c>
      <c r="N424">
        <f t="shared" si="16"/>
        <v>1.8102652795242775E-2</v>
      </c>
    </row>
    <row r="425" spans="1:14" x14ac:dyDescent="0.35">
      <c r="A425">
        <f t="shared" si="17"/>
        <v>395</v>
      </c>
      <c r="B425">
        <v>14.45633580475031</v>
      </c>
      <c r="C425">
        <v>2.6336348927306972</v>
      </c>
      <c r="M425">
        <f t="array" ref="M425">IFERROR(SUM($K$11:$K$51*C405:C445)+$D$2,"")</f>
        <v>14.343152004273556</v>
      </c>
      <c r="N425">
        <f t="shared" si="16"/>
        <v>1.2810572690361765E-2</v>
      </c>
    </row>
    <row r="426" spans="1:14" x14ac:dyDescent="0.35">
      <c r="A426">
        <f t="shared" si="17"/>
        <v>396</v>
      </c>
      <c r="B426">
        <v>13.255339031352131</v>
      </c>
      <c r="C426">
        <v>2.0169974509185256</v>
      </c>
      <c r="M426">
        <f t="array" ref="M426">IFERROR(SUM($K$11:$K$51*C406:C446)+$D$2,"")</f>
        <v>14.138767212791247</v>
      </c>
      <c r="N426">
        <f t="shared" si="16"/>
        <v>0.78044535176082452</v>
      </c>
    </row>
    <row r="427" spans="1:14" x14ac:dyDescent="0.35">
      <c r="A427">
        <f t="shared" si="17"/>
        <v>397</v>
      </c>
      <c r="B427">
        <v>15.322588430088823</v>
      </c>
      <c r="C427">
        <v>2.3597020496947803</v>
      </c>
      <c r="M427">
        <f t="array" ref="M427">IFERROR(SUM($K$11:$K$51*C407:C447)+$D$2,"")</f>
        <v>13.940502328653379</v>
      </c>
      <c r="N427">
        <f t="shared" si="16"/>
        <v>1.9101619917810249</v>
      </c>
    </row>
    <row r="428" spans="1:14" x14ac:dyDescent="0.35">
      <c r="A428">
        <f t="shared" si="17"/>
        <v>398</v>
      </c>
      <c r="B428">
        <v>14.017640329490945</v>
      </c>
      <c r="C428">
        <v>2.3035244768750518</v>
      </c>
      <c r="M428">
        <f t="array" ref="M428">IFERROR(SUM($K$11:$K$51*C408:C448)+$D$2,"")</f>
        <v>13.790273579945888</v>
      </c>
      <c r="N428">
        <f t="shared" si="16"/>
        <v>5.1695638798684718E-2</v>
      </c>
    </row>
    <row r="429" spans="1:14" x14ac:dyDescent="0.35">
      <c r="A429">
        <f t="shared" si="17"/>
        <v>399</v>
      </c>
      <c r="B429">
        <v>14.623952597702877</v>
      </c>
      <c r="C429">
        <v>2.431250573368275</v>
      </c>
      <c r="M429">
        <f t="array" ref="M429">IFERROR(SUM($K$11:$K$51*C409:C449)+$D$2,"")</f>
        <v>13.695078494496913</v>
      </c>
      <c r="N429">
        <f t="shared" si="16"/>
        <v>0.86280709960668256</v>
      </c>
    </row>
    <row r="430" spans="1:14" x14ac:dyDescent="0.35">
      <c r="A430">
        <f t="shared" si="17"/>
        <v>400</v>
      </c>
      <c r="B430">
        <v>14.626795898873711</v>
      </c>
      <c r="C430">
        <v>2.5332078551536403</v>
      </c>
      <c r="M430">
        <f t="array" ref="M430">IFERROR(SUM($K$11:$K$51*C410:C450)+$D$2,"")</f>
        <v>13.640338471707823</v>
      </c>
      <c r="N430">
        <f t="shared" si="16"/>
        <v>0.97309825561074348</v>
      </c>
    </row>
    <row r="431" spans="1:14" x14ac:dyDescent="0.35">
      <c r="A431">
        <f t="shared" si="17"/>
        <v>401</v>
      </c>
      <c r="B431">
        <v>14.008699223093718</v>
      </c>
      <c r="C431">
        <v>3.448976790773759</v>
      </c>
      <c r="M431">
        <f t="array" ref="M431">IFERROR(SUM($K$11:$K$51*C411:C451)+$D$2,"")</f>
        <v>13.583431427060651</v>
      </c>
      <c r="N431">
        <f t="shared" si="16"/>
        <v>0.18085269834282217</v>
      </c>
    </row>
    <row r="432" spans="1:14" x14ac:dyDescent="0.35">
      <c r="A432">
        <f t="shared" si="17"/>
        <v>402</v>
      </c>
      <c r="B432">
        <v>12.171753625064765</v>
      </c>
      <c r="C432">
        <v>2.2643580237332057</v>
      </c>
      <c r="M432">
        <f t="array" ref="M432">IFERROR(SUM($K$11:$K$51*C412:C452)+$D$2,"")</f>
        <v>13.478413773101732</v>
      </c>
      <c r="N432">
        <f t="shared" si="16"/>
        <v>1.7073607424679875</v>
      </c>
    </row>
    <row r="433" spans="1:14" x14ac:dyDescent="0.35">
      <c r="A433">
        <f t="shared" si="17"/>
        <v>403</v>
      </c>
      <c r="B433">
        <v>13.783824449004067</v>
      </c>
      <c r="C433">
        <v>1.8879894791260949</v>
      </c>
      <c r="M433">
        <f t="array" ref="M433">IFERROR(SUM($K$11:$K$51*C413:C453)+$D$2,"")</f>
        <v>13.301779910038299</v>
      </c>
      <c r="N433">
        <f t="shared" si="16"/>
        <v>0.23236693754671997</v>
      </c>
    </row>
    <row r="434" spans="1:14" x14ac:dyDescent="0.35">
      <c r="A434">
        <f t="shared" si="17"/>
        <v>404</v>
      </c>
      <c r="B434">
        <v>15.515726208496973</v>
      </c>
      <c r="C434">
        <v>2.1336656803628378</v>
      </c>
      <c r="M434">
        <f t="array" ref="M434">IFERROR(SUM($K$11:$K$51*C414:C454)+$D$2,"")</f>
        <v>13.057961112316157</v>
      </c>
      <c r="N434">
        <f t="shared" si="16"/>
        <v>6.0406092680046974</v>
      </c>
    </row>
    <row r="435" spans="1:14" x14ac:dyDescent="0.35">
      <c r="A435">
        <f t="shared" si="17"/>
        <v>405</v>
      </c>
      <c r="B435">
        <v>11.072742509720465</v>
      </c>
      <c r="C435">
        <v>1.8427553144942195</v>
      </c>
      <c r="M435">
        <f t="array" ref="M435">IFERROR(SUM($K$11:$K$51*C415:C455)+$D$2,"")</f>
        <v>12.761340395039822</v>
      </c>
      <c r="N435">
        <f t="shared" si="16"/>
        <v>2.8513628183050046</v>
      </c>
    </row>
    <row r="436" spans="1:14" x14ac:dyDescent="0.35">
      <c r="A436">
        <f t="shared" si="17"/>
        <v>406</v>
      </c>
      <c r="B436">
        <v>10.897123660542061</v>
      </c>
      <c r="C436">
        <v>2.0543362460274248</v>
      </c>
      <c r="M436">
        <f t="array" ref="M436">IFERROR(SUM($K$11:$K$51*C416:C456)+$D$2,"")</f>
        <v>12.451210022403185</v>
      </c>
      <c r="N436">
        <f t="shared" ref="N436:N499" si="18">(M436-B436)^2</f>
        <v>2.4151844201227446</v>
      </c>
    </row>
    <row r="437" spans="1:14" x14ac:dyDescent="0.35">
      <c r="A437">
        <f t="shared" si="17"/>
        <v>407</v>
      </c>
      <c r="B437">
        <v>11.234377129396917</v>
      </c>
      <c r="C437">
        <v>2.2083217798374655</v>
      </c>
      <c r="M437">
        <f t="array" ref="M437">IFERROR(SUM($K$11:$K$51*C417:C457)+$D$2,"")</f>
        <v>12.173901170317523</v>
      </c>
      <c r="N437">
        <f t="shared" si="18"/>
        <v>0.88270542346778458</v>
      </c>
    </row>
    <row r="438" spans="1:14" x14ac:dyDescent="0.35">
      <c r="A438">
        <f t="shared" si="17"/>
        <v>408</v>
      </c>
      <c r="B438">
        <v>12.203296367058719</v>
      </c>
      <c r="C438">
        <v>2.4054333763724647</v>
      </c>
      <c r="M438">
        <f t="array" ref="M438">IFERROR(SUM($K$11:$K$51*C418:C458)+$D$2,"")</f>
        <v>11.974256363163585</v>
      </c>
      <c r="N438">
        <f t="shared" si="18"/>
        <v>5.2459323384283156E-2</v>
      </c>
    </row>
    <row r="439" spans="1:14" x14ac:dyDescent="0.35">
      <c r="A439">
        <f t="shared" si="17"/>
        <v>409</v>
      </c>
      <c r="B439">
        <v>8.9264961697140564</v>
      </c>
      <c r="C439">
        <v>1.5256421878458637</v>
      </c>
      <c r="M439">
        <f t="array" ref="M439">IFERROR(SUM($K$11:$K$51*C419:C459)+$D$2,"")</f>
        <v>11.899546433909661</v>
      </c>
      <c r="N439">
        <f t="shared" si="18"/>
        <v>8.8390278734335546</v>
      </c>
    </row>
    <row r="440" spans="1:14" x14ac:dyDescent="0.35">
      <c r="A440">
        <f t="shared" si="17"/>
        <v>410</v>
      </c>
      <c r="B440">
        <v>11.890297511848686</v>
      </c>
      <c r="C440">
        <v>2.2697922097502041</v>
      </c>
      <c r="M440">
        <f t="array" ref="M440">IFERROR(SUM($K$11:$K$51*C420:C460)+$D$2,"")</f>
        <v>11.972746361551875</v>
      </c>
      <c r="N440">
        <f t="shared" si="18"/>
        <v>6.7978128173790484E-3</v>
      </c>
    </row>
    <row r="441" spans="1:14" x14ac:dyDescent="0.35">
      <c r="A441">
        <f t="shared" si="17"/>
        <v>411</v>
      </c>
      <c r="B441">
        <v>10.878564971060324</v>
      </c>
      <c r="C441">
        <v>2.7157281938186708</v>
      </c>
      <c r="M441">
        <f t="array" ref="M441">IFERROR(SUM($K$11:$K$51*C421:C461)+$D$2,"")</f>
        <v>12.176824824490678</v>
      </c>
      <c r="N441">
        <f t="shared" si="18"/>
        <v>1.6854786470290037</v>
      </c>
    </row>
    <row r="442" spans="1:14" x14ac:dyDescent="0.35">
      <c r="A442">
        <f t="shared" si="17"/>
        <v>412</v>
      </c>
      <c r="B442">
        <v>11.586144279437093</v>
      </c>
      <c r="C442">
        <v>2.9564737824318668</v>
      </c>
      <c r="M442">
        <f t="array" ref="M442">IFERROR(SUM($K$11:$K$51*C422:C462)+$D$2,"")</f>
        <v>12.453842852737822</v>
      </c>
      <c r="N442">
        <f t="shared" si="18"/>
        <v>0.75290081410811971</v>
      </c>
    </row>
    <row r="443" spans="1:14" x14ac:dyDescent="0.35">
      <c r="A443">
        <f t="shared" si="17"/>
        <v>413</v>
      </c>
      <c r="B443">
        <v>14.04803959833591</v>
      </c>
      <c r="C443">
        <v>2.8008056263288723</v>
      </c>
      <c r="M443">
        <f t="array" ref="M443">IFERROR(SUM($K$11:$K$51*C423:C463)+$D$2,"")</f>
        <v>12.73890639375969</v>
      </c>
      <c r="N443">
        <f t="shared" si="18"/>
        <v>1.7138297473240032</v>
      </c>
    </row>
    <row r="444" spans="1:14" x14ac:dyDescent="0.35">
      <c r="A444">
        <f t="shared" si="17"/>
        <v>414</v>
      </c>
      <c r="B444">
        <v>13.219130700125577</v>
      </c>
      <c r="C444">
        <v>2.1386873743340784</v>
      </c>
      <c r="M444">
        <f t="array" ref="M444">IFERROR(SUM($K$11:$K$51*C424:C464)+$D$2,"")</f>
        <v>12.963545536922961</v>
      </c>
      <c r="N444">
        <f t="shared" si="18"/>
        <v>6.5323775649307761E-2</v>
      </c>
    </row>
    <row r="445" spans="1:14" x14ac:dyDescent="0.35">
      <c r="A445">
        <f t="shared" si="17"/>
        <v>415</v>
      </c>
      <c r="B445">
        <v>13.542543879622079</v>
      </c>
      <c r="C445">
        <v>2.0745999148325605</v>
      </c>
      <c r="M445">
        <f t="array" ref="M445">IFERROR(SUM($K$11:$K$51*C425:C465)+$D$2,"")</f>
        <v>13.096737750321022</v>
      </c>
      <c r="N445">
        <f t="shared" si="18"/>
        <v>0.19874310492239006</v>
      </c>
    </row>
    <row r="446" spans="1:14" x14ac:dyDescent="0.35">
      <c r="A446">
        <f t="shared" si="17"/>
        <v>416</v>
      </c>
      <c r="B446">
        <v>13.710705450440845</v>
      </c>
      <c r="C446">
        <v>2.1650298376117822</v>
      </c>
      <c r="M446">
        <f t="array" ref="M446">IFERROR(SUM($K$11:$K$51*C426:C466)+$D$2,"")</f>
        <v>13.133680795263267</v>
      </c>
      <c r="N446">
        <f t="shared" si="18"/>
        <v>0.33295745268280247</v>
      </c>
    </row>
    <row r="447" spans="1:14" x14ac:dyDescent="0.35">
      <c r="A447">
        <f t="shared" si="17"/>
        <v>417</v>
      </c>
      <c r="B447">
        <v>13.821347591565541</v>
      </c>
      <c r="C447">
        <v>2.4806334029059771</v>
      </c>
      <c r="M447">
        <f t="array" ref="M447">IFERROR(SUM($K$11:$K$51*C427:C467)+$D$2,"")</f>
        <v>13.07618509479965</v>
      </c>
      <c r="N447">
        <f t="shared" si="18"/>
        <v>0.55526714658637677</v>
      </c>
    </row>
    <row r="448" spans="1:14" x14ac:dyDescent="0.35">
      <c r="A448">
        <f t="shared" si="17"/>
        <v>418</v>
      </c>
      <c r="B448">
        <v>11.963612807333456</v>
      </c>
      <c r="C448">
        <v>2.4094829182455904</v>
      </c>
      <c r="M448">
        <f t="array" ref="M448">IFERROR(SUM($K$11:$K$51*C428:C468)+$D$2,"")</f>
        <v>12.924518706590343</v>
      </c>
      <c r="N448">
        <f t="shared" si="18"/>
        <v>0.92334014722668512</v>
      </c>
    </row>
    <row r="449" spans="1:14" x14ac:dyDescent="0.35">
      <c r="A449">
        <f t="shared" si="17"/>
        <v>419</v>
      </c>
      <c r="B449">
        <v>14.251624904422764</v>
      </c>
      <c r="C449">
        <v>2.2747360368036684</v>
      </c>
      <c r="M449">
        <f t="array" ref="M449">IFERROR(SUM($K$11:$K$51*C429:C469)+$D$2,"")</f>
        <v>12.706775488091896</v>
      </c>
      <c r="N449">
        <f t="shared" si="18"/>
        <v>2.3865597191378227</v>
      </c>
    </row>
    <row r="450" spans="1:14" x14ac:dyDescent="0.35">
      <c r="A450">
        <f t="shared" si="17"/>
        <v>420</v>
      </c>
      <c r="B450">
        <v>11.316185886034038</v>
      </c>
      <c r="C450">
        <v>2.3223155026680837</v>
      </c>
      <c r="M450">
        <f t="array" ref="M450">IFERROR(SUM($K$11:$K$51*C430:C470)+$D$2,"")</f>
        <v>12.467652466092316</v>
      </c>
      <c r="N450">
        <f t="shared" si="18"/>
        <v>1.3258752849911066</v>
      </c>
    </row>
    <row r="451" spans="1:14" x14ac:dyDescent="0.35">
      <c r="A451">
        <f t="shared" si="17"/>
        <v>421</v>
      </c>
      <c r="B451">
        <v>13.096684946786421</v>
      </c>
      <c r="C451">
        <v>1.4289113786951488</v>
      </c>
      <c r="M451">
        <f t="array" ref="M451">IFERROR(SUM($K$11:$K$51*C431:C471)+$D$2,"")</f>
        <v>12.257574995447545</v>
      </c>
      <c r="N451">
        <f t="shared" si="18"/>
        <v>0.70410551043593195</v>
      </c>
    </row>
    <row r="452" spans="1:14" x14ac:dyDescent="0.35">
      <c r="A452">
        <f t="shared" si="17"/>
        <v>422</v>
      </c>
      <c r="B452">
        <v>11.441916283161056</v>
      </c>
      <c r="C452">
        <v>1.9061782590500562</v>
      </c>
      <c r="M452">
        <f t="array" ref="M452">IFERROR(SUM($K$11:$K$51*C432:C472)+$D$2,"")</f>
        <v>12.13254902357351</v>
      </c>
      <c r="N452">
        <f t="shared" si="18"/>
        <v>0.47697358212961599</v>
      </c>
    </row>
    <row r="453" spans="1:14" x14ac:dyDescent="0.35">
      <c r="A453">
        <f t="shared" si="17"/>
        <v>423</v>
      </c>
      <c r="B453">
        <v>11.395485922537793</v>
      </c>
      <c r="C453">
        <v>2.452407718729904</v>
      </c>
      <c r="M453">
        <f t="array" ref="M453">IFERROR(SUM($K$11:$K$51*C433:C473)+$D$2,"")</f>
        <v>12.144408907977063</v>
      </c>
      <c r="N453">
        <f t="shared" si="18"/>
        <v>0.56088563811926906</v>
      </c>
    </row>
    <row r="454" spans="1:14" x14ac:dyDescent="0.35">
      <c r="A454">
        <f t="shared" si="17"/>
        <v>424</v>
      </c>
      <c r="B454">
        <v>11.96908066566407</v>
      </c>
      <c r="C454">
        <v>2.6765424943082259</v>
      </c>
      <c r="M454">
        <f t="array" ref="M454">IFERROR(SUM($K$11:$K$51*C434:C474)+$D$2,"")</f>
        <v>12.300452791702991</v>
      </c>
      <c r="N454">
        <f t="shared" si="18"/>
        <v>0.10980748591555489</v>
      </c>
    </row>
    <row r="455" spans="1:14" x14ac:dyDescent="0.35">
      <c r="A455">
        <f t="shared" si="17"/>
        <v>425</v>
      </c>
      <c r="B455">
        <v>12.064097462551283</v>
      </c>
      <c r="C455">
        <v>2.3299255398014362</v>
      </c>
      <c r="M455">
        <f t="array" ref="M455">IFERROR(SUM($K$11:$K$51*C435:C475)+$D$2,"")</f>
        <v>12.566475309563877</v>
      </c>
      <c r="N455">
        <f t="shared" si="18"/>
        <v>0.25238350116900965</v>
      </c>
    </row>
    <row r="456" spans="1:14" x14ac:dyDescent="0.35">
      <c r="A456">
        <f t="shared" si="17"/>
        <v>426</v>
      </c>
      <c r="B456">
        <v>11.140168629163705</v>
      </c>
      <c r="C456">
        <v>2.6650038489624528</v>
      </c>
      <c r="M456">
        <f t="array" ref="M456">IFERROR(SUM($K$11:$K$51*C436:C476)+$D$2,"")</f>
        <v>12.87622363583152</v>
      </c>
      <c r="N456">
        <f t="shared" si="18"/>
        <v>3.0138869861763875</v>
      </c>
    </row>
    <row r="457" spans="1:14" x14ac:dyDescent="0.35">
      <c r="A457">
        <f t="shared" si="17"/>
        <v>427</v>
      </c>
      <c r="B457">
        <v>12.070527875004903</v>
      </c>
      <c r="C457">
        <v>3.0831428794827911</v>
      </c>
      <c r="M457">
        <f t="array" ref="M457">IFERROR(SUM($K$11:$K$51*C437:C477)+$D$2,"")</f>
        <v>13.156136263293876</v>
      </c>
      <c r="N457">
        <f t="shared" si="18"/>
        <v>1.1785455727233818</v>
      </c>
    </row>
    <row r="458" spans="1:14" x14ac:dyDescent="0.35">
      <c r="A458">
        <f t="shared" si="17"/>
        <v>428</v>
      </c>
      <c r="B458">
        <v>14.415517406579479</v>
      </c>
      <c r="C458">
        <v>2.6913209901826893</v>
      </c>
      <c r="M458">
        <f t="array" ref="M458">IFERROR(SUM($K$11:$K$51*C438:C478)+$D$2,"")</f>
        <v>13.336175804860895</v>
      </c>
      <c r="N458">
        <f t="shared" si="18"/>
        <v>1.1649782932004378</v>
      </c>
    </row>
    <row r="459" spans="1:14" x14ac:dyDescent="0.35">
      <c r="A459">
        <f t="shared" si="17"/>
        <v>429</v>
      </c>
      <c r="B459">
        <v>13.867500361205094</v>
      </c>
      <c r="C459">
        <v>2.5257011639761395</v>
      </c>
      <c r="M459">
        <f t="array" ref="M459">IFERROR(SUM($K$11:$K$51*C439:C479)+$D$2,"")</f>
        <v>13.397415359425162</v>
      </c>
      <c r="N459">
        <f t="shared" si="18"/>
        <v>0.22097990889843852</v>
      </c>
    </row>
    <row r="460" spans="1:14" x14ac:dyDescent="0.35">
      <c r="A460">
        <f t="shared" si="17"/>
        <v>430</v>
      </c>
      <c r="B460">
        <v>12.908111470732454</v>
      </c>
      <c r="C460">
        <v>1.4303661999748263</v>
      </c>
      <c r="M460">
        <f t="array" ref="M460">IFERROR(SUM($K$11:$K$51*C440:C480)+$D$2,"")</f>
        <v>13.378995570365603</v>
      </c>
      <c r="N460">
        <f t="shared" si="18"/>
        <v>0.22173183528732196</v>
      </c>
    </row>
    <row r="461" spans="1:14" x14ac:dyDescent="0.35">
      <c r="A461">
        <f t="shared" si="17"/>
        <v>431</v>
      </c>
      <c r="B461">
        <v>14.002749477640831</v>
      </c>
      <c r="C461">
        <v>1.9523255788226259</v>
      </c>
      <c r="M461">
        <f t="array" ref="M461">IFERROR(SUM($K$11:$K$51*C441:C481)+$D$2,"")</f>
        <v>13.35919306515507</v>
      </c>
      <c r="N461">
        <f t="shared" si="18"/>
        <v>0.41416485605154341</v>
      </c>
    </row>
    <row r="462" spans="1:14" x14ac:dyDescent="0.35">
      <c r="A462">
        <f t="shared" si="17"/>
        <v>432</v>
      </c>
      <c r="B462">
        <v>14.439616922742477</v>
      </c>
      <c r="C462">
        <v>1.893430126514243</v>
      </c>
      <c r="M462">
        <f t="array" ref="M462">IFERROR(SUM($K$11:$K$51*C442:C482)+$D$2,"")</f>
        <v>13.426870546050585</v>
      </c>
      <c r="N462">
        <f t="shared" si="18"/>
        <v>1.0256552235025553</v>
      </c>
    </row>
    <row r="463" spans="1:14" x14ac:dyDescent="0.35">
      <c r="A463">
        <f t="shared" si="17"/>
        <v>433</v>
      </c>
      <c r="B463">
        <v>14.14785229627303</v>
      </c>
      <c r="C463">
        <v>3.2867187057930156</v>
      </c>
      <c r="M463">
        <f t="array" ref="M463">IFERROR(SUM($K$11:$K$51*C443:C483)+$D$2,"")</f>
        <v>13.663511631992716</v>
      </c>
      <c r="N463">
        <f t="shared" si="18"/>
        <v>0.23458587907549569</v>
      </c>
    </row>
    <row r="464" spans="1:14" x14ac:dyDescent="0.35">
      <c r="A464">
        <f t="shared" si="17"/>
        <v>434</v>
      </c>
      <c r="B464">
        <v>13.391975303548605</v>
      </c>
      <c r="C464">
        <v>3.224454990532994</v>
      </c>
      <c r="M464">
        <f t="array" ref="M464">IFERROR(SUM($K$11:$K$51*C444:C484)+$D$2,"")</f>
        <v>14.101903170158607</v>
      </c>
      <c r="N464">
        <f t="shared" si="18"/>
        <v>0.50399757578942872</v>
      </c>
    </row>
    <row r="465" spans="1:14" x14ac:dyDescent="0.35">
      <c r="A465">
        <f t="shared" si="17"/>
        <v>435</v>
      </c>
      <c r="B465">
        <v>15.193136433354148</v>
      </c>
      <c r="C465">
        <v>3.3969324326539532</v>
      </c>
      <c r="M465">
        <f t="array" ref="M465">IFERROR(SUM($K$11:$K$51*C445:C485)+$D$2,"")</f>
        <v>14.714193956292624</v>
      </c>
      <c r="N465">
        <f t="shared" si="18"/>
        <v>0.22938589633382891</v>
      </c>
    </row>
    <row r="466" spans="1:14" x14ac:dyDescent="0.35">
      <c r="A466">
        <f t="shared" si="17"/>
        <v>436</v>
      </c>
      <c r="B466">
        <v>15.367672741027791</v>
      </c>
      <c r="C466">
        <v>3.089932620861358</v>
      </c>
      <c r="M466">
        <f t="array" ref="M466">IFERROR(SUM($K$11:$K$51*C446:C486)+$D$2,"")</f>
        <v>15.428692142357153</v>
      </c>
      <c r="N466">
        <f t="shared" si="18"/>
        <v>3.723367338593814E-3</v>
      </c>
    </row>
    <row r="467" spans="1:14" x14ac:dyDescent="0.35">
      <c r="A467">
        <f t="shared" si="17"/>
        <v>437</v>
      </c>
      <c r="B467">
        <v>16.331723816159645</v>
      </c>
      <c r="C467">
        <v>3.8620018676831065</v>
      </c>
      <c r="M467">
        <f t="array" ref="M467">IFERROR(SUM($K$11:$K$51*C447:C487)+$D$2,"")</f>
        <v>16.132337670307102</v>
      </c>
      <c r="N467">
        <f t="shared" si="18"/>
        <v>3.9754835157931545E-2</v>
      </c>
    </row>
    <row r="468" spans="1:14" x14ac:dyDescent="0.35">
      <c r="A468">
        <f t="shared" si="17"/>
        <v>438</v>
      </c>
      <c r="B468">
        <v>18.279831090858742</v>
      </c>
      <c r="C468">
        <v>3.4065136679444064</v>
      </c>
      <c r="M468">
        <f t="array" ref="M468">IFERROR(SUM($K$11:$K$51*C448:C488)+$D$2,"")</f>
        <v>16.691832631436657</v>
      </c>
      <c r="N468">
        <f t="shared" si="18"/>
        <v>2.5217391071269155</v>
      </c>
    </row>
    <row r="469" spans="1:14" x14ac:dyDescent="0.35">
      <c r="A469">
        <f t="shared" si="17"/>
        <v>439</v>
      </c>
      <c r="B469">
        <v>17.936530079794327</v>
      </c>
      <c r="C469">
        <v>3.1102957493944947</v>
      </c>
      <c r="M469">
        <f t="array" ref="M469">IFERROR(SUM($K$11:$K$51*C449:C489)+$D$2,"")</f>
        <v>16.994052806228218</v>
      </c>
      <c r="N469">
        <f t="shared" si="18"/>
        <v>0.88826341118860563</v>
      </c>
    </row>
    <row r="470" spans="1:14" x14ac:dyDescent="0.35">
      <c r="A470">
        <f t="shared" si="17"/>
        <v>440</v>
      </c>
      <c r="B470">
        <v>17.916627376866074</v>
      </c>
      <c r="C470">
        <v>2.8812688922119403</v>
      </c>
      <c r="M470">
        <f t="array" ref="M470">IFERROR(SUM($K$11:$K$51*C450:C490)+$D$2,"")</f>
        <v>16.999404899594936</v>
      </c>
      <c r="N470">
        <f t="shared" si="18"/>
        <v>0.84129707281140476</v>
      </c>
    </row>
    <row r="471" spans="1:14" x14ac:dyDescent="0.35">
      <c r="A471">
        <f t="shared" si="17"/>
        <v>441</v>
      </c>
      <c r="B471">
        <v>17.554671577695458</v>
      </c>
      <c r="C471">
        <v>2.7563745442693151</v>
      </c>
      <c r="M471">
        <f t="array" ref="M471">IFERROR(SUM($K$11:$K$51*C451:C491)+$D$2,"")</f>
        <v>16.752373332909677</v>
      </c>
      <c r="N471">
        <f t="shared" si="18"/>
        <v>0.64368247358634556</v>
      </c>
    </row>
    <row r="472" spans="1:14" x14ac:dyDescent="0.35">
      <c r="A472">
        <f t="shared" si="17"/>
        <v>442</v>
      </c>
      <c r="B472">
        <v>17.484052304768753</v>
      </c>
      <c r="C472">
        <v>1.4088235975969838</v>
      </c>
      <c r="M472">
        <f t="array" ref="M472">IFERROR(SUM($K$11:$K$51*C452:C492)+$D$2,"")</f>
        <v>16.365255756194099</v>
      </c>
      <c r="N472">
        <f t="shared" si="18"/>
        <v>1.2517057171025578</v>
      </c>
    </row>
    <row r="473" spans="1:14" x14ac:dyDescent="0.35">
      <c r="A473">
        <f t="shared" si="17"/>
        <v>443</v>
      </c>
      <c r="B473">
        <v>13.470175141383132</v>
      </c>
      <c r="C473">
        <v>2.1441664116299872</v>
      </c>
      <c r="M473">
        <f t="array" ref="M473">IFERROR(SUM($K$11:$K$51*C453:C493)+$D$2,"")</f>
        <v>16.003026575000284</v>
      </c>
      <c r="N473">
        <f t="shared" si="18"/>
        <v>6.4153363847764622</v>
      </c>
    </row>
    <row r="474" spans="1:14" x14ac:dyDescent="0.35">
      <c r="A474">
        <f t="shared" si="17"/>
        <v>444</v>
      </c>
      <c r="B474">
        <v>15.873161783565974</v>
      </c>
      <c r="C474">
        <v>3.2047438495266487</v>
      </c>
      <c r="M474">
        <f t="array" ref="M474">IFERROR(SUM($K$11:$K$51*C454:C494)+$D$2,"")</f>
        <v>15.799897930838473</v>
      </c>
      <c r="N474">
        <f t="shared" si="18"/>
        <v>5.3675921164770728E-3</v>
      </c>
    </row>
    <row r="475" spans="1:14" x14ac:dyDescent="0.35">
      <c r="A475">
        <f t="shared" si="17"/>
        <v>445</v>
      </c>
      <c r="B475">
        <v>14.610288301538237</v>
      </c>
      <c r="C475">
        <v>3.9761888275010104</v>
      </c>
      <c r="M475">
        <f t="array" ref="M475">IFERROR(SUM($K$11:$K$51*C455:C495)+$D$2,"")</f>
        <v>15.820030704548174</v>
      </c>
      <c r="N475">
        <f t="shared" si="18"/>
        <v>1.4634766816402565</v>
      </c>
    </row>
    <row r="476" spans="1:14" x14ac:dyDescent="0.35">
      <c r="A476">
        <f t="shared" si="17"/>
        <v>446</v>
      </c>
      <c r="B476">
        <v>16.035735900500839</v>
      </c>
      <c r="C476">
        <v>3.0756444909103089</v>
      </c>
      <c r="M476">
        <f t="array" ref="M476">IFERROR(SUM($K$11:$K$51*C456:C496)+$D$2,"")</f>
        <v>16.063702861435949</v>
      </c>
      <c r="N476">
        <f t="shared" si="18"/>
        <v>7.82150903945986E-4</v>
      </c>
    </row>
    <row r="477" spans="1:14" x14ac:dyDescent="0.35">
      <c r="A477">
        <f t="shared" si="17"/>
        <v>447</v>
      </c>
      <c r="B477">
        <v>15.934950579197931</v>
      </c>
      <c r="C477">
        <v>3.4416892375758854</v>
      </c>
      <c r="M477">
        <f t="array" ref="M477">IFERROR(SUM($K$11:$K$51*C457:C497)+$D$2,"")</f>
        <v>16.489491466915723</v>
      </c>
      <c r="N477">
        <f t="shared" si="18"/>
        <v>0.30751559615083679</v>
      </c>
    </row>
    <row r="478" spans="1:14" x14ac:dyDescent="0.35">
      <c r="A478">
        <f t="shared" si="17"/>
        <v>448</v>
      </c>
      <c r="B478">
        <v>17.328797442478013</v>
      </c>
      <c r="C478">
        <v>3.3409379399480779</v>
      </c>
      <c r="M478">
        <f t="array" ref="M478">IFERROR(SUM($K$11:$K$51*C458:C498)+$D$2,"")</f>
        <v>17.034857814994947</v>
      </c>
      <c r="N478">
        <f t="shared" si="18"/>
        <v>8.6400504604883813E-2</v>
      </c>
    </row>
    <row r="479" spans="1:14" x14ac:dyDescent="0.35">
      <c r="A479">
        <f t="shared" si="17"/>
        <v>449</v>
      </c>
      <c r="B479">
        <v>18.580344765410768</v>
      </c>
      <c r="C479">
        <v>3.2306977730937194</v>
      </c>
      <c r="M479">
        <f t="array" ref="M479">IFERROR(SUM($K$11:$K$51*C459:C499)+$D$2,"")</f>
        <v>17.60156941853565</v>
      </c>
      <c r="N479">
        <f t="shared" si="18"/>
        <v>0.95800117965050691</v>
      </c>
    </row>
    <row r="480" spans="1:14" x14ac:dyDescent="0.35">
      <c r="A480">
        <f t="shared" si="17"/>
        <v>450</v>
      </c>
      <c r="B480">
        <v>20.284885530712639</v>
      </c>
      <c r="C480">
        <v>3.5787756575941962</v>
      </c>
      <c r="M480">
        <f t="array" ref="M480">IFERROR(SUM($K$11:$K$51*C460:C500)+$D$2,"")</f>
        <v>18.074757631108941</v>
      </c>
      <c r="N480">
        <f t="shared" si="18"/>
        <v>4.8846653326066543</v>
      </c>
    </row>
    <row r="481" spans="1:14" x14ac:dyDescent="0.35">
      <c r="A481">
        <f t="shared" ref="A481:A529" si="19">1+A480</f>
        <v>451</v>
      </c>
      <c r="B481">
        <v>20.865733686895549</v>
      </c>
      <c r="C481">
        <v>4.0752432407102379</v>
      </c>
      <c r="M481">
        <f t="array" ref="M481">IFERROR(SUM($K$11:$K$51*C461:C501)+$D$2,"")</f>
        <v>18.36242014292112</v>
      </c>
      <c r="N481">
        <f t="shared" si="18"/>
        <v>6.2665786994458132</v>
      </c>
    </row>
    <row r="482" spans="1:14" x14ac:dyDescent="0.35">
      <c r="A482">
        <f t="shared" si="19"/>
        <v>452</v>
      </c>
      <c r="B482">
        <v>20.02623327620655</v>
      </c>
      <c r="C482">
        <v>3.5424192219292658</v>
      </c>
      <c r="M482">
        <f t="array" ref="M482">IFERROR(SUM($K$11:$K$51*C462:C502)+$D$2,"")</f>
        <v>18.425742947849514</v>
      </c>
      <c r="N482">
        <f t="shared" si="18"/>
        <v>2.5615692911644143</v>
      </c>
    </row>
    <row r="483" spans="1:14" x14ac:dyDescent="0.35">
      <c r="A483">
        <f t="shared" si="19"/>
        <v>453</v>
      </c>
      <c r="B483">
        <v>18.927055020899196</v>
      </c>
      <c r="C483">
        <v>2.7019986787999142</v>
      </c>
      <c r="M483">
        <f t="array" ref="M483">IFERROR(SUM($K$11:$K$51*C463:C503)+$D$2,"")</f>
        <v>18.283582495927636</v>
      </c>
      <c r="N483">
        <f t="shared" si="18"/>
        <v>0.41405689039327553</v>
      </c>
    </row>
    <row r="484" spans="1:14" x14ac:dyDescent="0.35">
      <c r="A484">
        <f t="shared" si="19"/>
        <v>454</v>
      </c>
      <c r="B484">
        <v>19.189111943412627</v>
      </c>
      <c r="C484">
        <v>2.1062035928130731</v>
      </c>
      <c r="M484">
        <f t="array" ref="M484">IFERROR(SUM($K$11:$K$51*C464:C504)+$D$2,"")</f>
        <v>18.018138995663836</v>
      </c>
      <c r="N484">
        <f t="shared" si="18"/>
        <v>1.3711776443594916</v>
      </c>
    </row>
    <row r="485" spans="1:14" x14ac:dyDescent="0.35">
      <c r="A485">
        <f t="shared" si="19"/>
        <v>455</v>
      </c>
      <c r="B485">
        <v>17.644785072506895</v>
      </c>
      <c r="C485">
        <v>2.543701877625212</v>
      </c>
      <c r="M485">
        <f t="array" ref="M485">IFERROR(SUM($K$11:$K$51*C465:C505)+$D$2,"")</f>
        <v>17.751845679095375</v>
      </c>
      <c r="N485">
        <f t="shared" si="18"/>
        <v>1.1461973483093201E-2</v>
      </c>
    </row>
    <row r="486" spans="1:14" x14ac:dyDescent="0.35">
      <c r="A486">
        <f t="shared" si="19"/>
        <v>456</v>
      </c>
      <c r="B486">
        <v>17.367211480479636</v>
      </c>
      <c r="C486">
        <v>3.6980183476646795</v>
      </c>
      <c r="M486">
        <f t="array" ref="M486">IFERROR(SUM($K$11:$K$51*C466:C506)+$D$2,"")</f>
        <v>17.585789162559823</v>
      </c>
      <c r="N486">
        <f t="shared" si="18"/>
        <v>4.7776203103547597E-2</v>
      </c>
    </row>
    <row r="487" spans="1:14" x14ac:dyDescent="0.35">
      <c r="A487">
        <f t="shared" si="19"/>
        <v>457</v>
      </c>
      <c r="B487">
        <v>17.634048221492627</v>
      </c>
      <c r="C487">
        <v>3.3303900394787163</v>
      </c>
      <c r="M487">
        <f t="array" ref="M487">IFERROR(SUM($K$11:$K$51*C467:C507)+$D$2,"")</f>
        <v>17.545095721955789</v>
      </c>
      <c r="N487">
        <f t="shared" si="18"/>
        <v>7.9125471738510922E-3</v>
      </c>
    </row>
    <row r="488" spans="1:14" x14ac:dyDescent="0.35">
      <c r="A488">
        <f t="shared" si="19"/>
        <v>458</v>
      </c>
      <c r="B488">
        <v>18.032004664880226</v>
      </c>
      <c r="C488">
        <v>3.4314165694156449</v>
      </c>
      <c r="M488">
        <f t="array" ref="M488">IFERROR(SUM($K$11:$K$51*C468:C508)+$D$2,"")</f>
        <v>17.599460539336828</v>
      </c>
      <c r="N488">
        <f t="shared" si="18"/>
        <v>0.18709442054210279</v>
      </c>
    </row>
    <row r="489" spans="1:14" x14ac:dyDescent="0.35">
      <c r="A489">
        <f t="shared" si="19"/>
        <v>459</v>
      </c>
      <c r="B489">
        <v>18.714673101263557</v>
      </c>
      <c r="C489">
        <v>3.9543591592873537</v>
      </c>
      <c r="M489">
        <f t="array" ref="M489">IFERROR(SUM($K$11:$K$51*C469:C509)+$D$2,"")</f>
        <v>17.69891100000012</v>
      </c>
      <c r="N489">
        <f t="shared" si="18"/>
        <v>1.0317726463631134</v>
      </c>
    </row>
    <row r="490" spans="1:14" x14ac:dyDescent="0.35">
      <c r="A490">
        <f t="shared" si="19"/>
        <v>460</v>
      </c>
      <c r="B490">
        <v>17.521645045940907</v>
      </c>
      <c r="C490">
        <v>3.2711579859328923</v>
      </c>
      <c r="M490">
        <f t="array" ref="M490">IFERROR(SUM($K$11:$K$51*C470:C510)+$D$2,"")</f>
        <v>17.784750948283836</v>
      </c>
      <c r="N490">
        <f t="shared" si="18"/>
        <v>6.922471584768676E-2</v>
      </c>
    </row>
    <row r="491" spans="1:14" x14ac:dyDescent="0.35">
      <c r="A491">
        <f t="shared" si="19"/>
        <v>461</v>
      </c>
      <c r="B491">
        <v>18.715553693289376</v>
      </c>
      <c r="C491">
        <v>3.4256779105486101</v>
      </c>
      <c r="M491">
        <f t="array" ref="M491">IFERROR(SUM($K$11:$K$51*C471:C511)+$D$2,"")</f>
        <v>17.828018221162083</v>
      </c>
      <c r="N491">
        <f t="shared" si="18"/>
        <v>0.78771921428421765</v>
      </c>
    </row>
    <row r="492" spans="1:14" x14ac:dyDescent="0.35">
      <c r="A492">
        <f t="shared" si="19"/>
        <v>462</v>
      </c>
      <c r="B492">
        <v>16.141411969038153</v>
      </c>
      <c r="C492">
        <v>2.1309149370324287</v>
      </c>
      <c r="M492">
        <f t="array" ref="M492">IFERROR(SUM($K$11:$K$51*C472:C512)+$D$2,"")</f>
        <v>17.832385902344761</v>
      </c>
      <c r="N492">
        <f t="shared" si="18"/>
        <v>2.8593928431224223</v>
      </c>
    </row>
    <row r="493" spans="1:14" x14ac:dyDescent="0.35">
      <c r="A493">
        <f t="shared" si="19"/>
        <v>463</v>
      </c>
      <c r="B493">
        <v>17.648154868163964</v>
      </c>
      <c r="C493">
        <v>3.1425800674178728</v>
      </c>
      <c r="M493">
        <f t="array" ref="M493">IFERROR(SUM($K$11:$K$51*C473:C513)+$D$2,"")</f>
        <v>17.832529153969571</v>
      </c>
      <c r="N493">
        <f t="shared" si="18"/>
        <v>3.399387726632757E-2</v>
      </c>
    </row>
    <row r="494" spans="1:14" x14ac:dyDescent="0.35">
      <c r="A494">
        <f t="shared" si="19"/>
        <v>464</v>
      </c>
      <c r="B494">
        <v>17.309224812565173</v>
      </c>
      <c r="C494">
        <v>3.0747982601937798</v>
      </c>
      <c r="M494">
        <f t="array" ref="M494">IFERROR(SUM($K$11:$K$51*C474:C514)+$D$2,"")</f>
        <v>17.885649514446332</v>
      </c>
      <c r="N494">
        <f t="shared" si="18"/>
        <v>0.3322654369387828</v>
      </c>
    </row>
    <row r="495" spans="1:14" x14ac:dyDescent="0.35">
      <c r="A495">
        <f t="shared" si="19"/>
        <v>465</v>
      </c>
      <c r="B495">
        <v>17.04421375466433</v>
      </c>
      <c r="C495">
        <v>3.1330095101806048</v>
      </c>
      <c r="M495">
        <f t="array" ref="M495">IFERROR(SUM($K$11:$K$51*C475:C515)+$D$2,"")</f>
        <v>18.059742394913059</v>
      </c>
      <c r="N495">
        <f t="shared" si="18"/>
        <v>1.0312984191654313</v>
      </c>
    </row>
    <row r="496" spans="1:14" x14ac:dyDescent="0.35">
      <c r="A496">
        <f t="shared" si="19"/>
        <v>466</v>
      </c>
      <c r="B496">
        <v>19.026378374795751</v>
      </c>
      <c r="C496">
        <v>3.9109547260373576</v>
      </c>
      <c r="M496">
        <f t="array" ref="M496">IFERROR(SUM($K$11:$K$51*C476:C516)+$D$2,"")</f>
        <v>18.378490797630171</v>
      </c>
      <c r="N496">
        <f t="shared" si="18"/>
        <v>0.41975831264548552</v>
      </c>
    </row>
    <row r="497" spans="1:14" x14ac:dyDescent="0.35">
      <c r="A497">
        <f t="shared" si="19"/>
        <v>467</v>
      </c>
      <c r="B497">
        <v>18.363320406205897</v>
      </c>
      <c r="C497">
        <v>3.8334179666712029</v>
      </c>
      <c r="M497">
        <f t="array" ref="M497">IFERROR(SUM($K$11:$K$51*C477:C517)+$D$2,"")</f>
        <v>18.799766464827673</v>
      </c>
      <c r="N497">
        <f t="shared" si="18"/>
        <v>0.19048516208648272</v>
      </c>
    </row>
    <row r="498" spans="1:14" x14ac:dyDescent="0.35">
      <c r="A498">
        <f t="shared" si="19"/>
        <v>468</v>
      </c>
      <c r="B498">
        <v>18.85085375619235</v>
      </c>
      <c r="C498">
        <v>4.5208844562302435</v>
      </c>
      <c r="M498">
        <f t="array" ref="M498">IFERROR(SUM($K$11:$K$51*C478:C518)+$D$2,"")</f>
        <v>19.247100126983085</v>
      </c>
      <c r="N498">
        <f t="shared" si="18"/>
        <v>0.15701118636482839</v>
      </c>
    </row>
    <row r="499" spans="1:14" x14ac:dyDescent="0.35">
      <c r="A499">
        <f t="shared" si="19"/>
        <v>469</v>
      </c>
      <c r="B499">
        <v>21.318732812454403</v>
      </c>
      <c r="C499">
        <v>4.8008167388610019</v>
      </c>
      <c r="M499">
        <f t="array" ref="M499">IFERROR(SUM($K$11:$K$51*C479:C519)+$D$2,"")</f>
        <v>19.621678952209837</v>
      </c>
      <c r="N499">
        <f t="shared" si="18"/>
        <v>2.8799918045709818</v>
      </c>
    </row>
    <row r="500" spans="1:14" x14ac:dyDescent="0.35">
      <c r="A500">
        <f t="shared" si="19"/>
        <v>470</v>
      </c>
      <c r="B500">
        <v>20.156871783317591</v>
      </c>
      <c r="C500">
        <v>2.8363325255430012</v>
      </c>
      <c r="M500">
        <f t="array" ref="M500">IFERROR(SUM($K$11:$K$51*C480:C520)+$D$2,"")</f>
        <v>19.837318012719013</v>
      </c>
      <c r="N500">
        <f t="shared" ref="N500:N510" si="20">(M500-B500)^2</f>
        <v>0.10211461230376849</v>
      </c>
    </row>
    <row r="501" spans="1:14" x14ac:dyDescent="0.35">
      <c r="A501">
        <f t="shared" si="19"/>
        <v>471</v>
      </c>
      <c r="B501">
        <v>19.445165740619355</v>
      </c>
      <c r="C501">
        <v>2.3414598014279089</v>
      </c>
      <c r="M501">
        <f t="array" ref="M501">IFERROR(SUM($K$11:$K$51*C481:C521)+$D$2,"")</f>
        <v>19.869598158500818</v>
      </c>
      <c r="N501">
        <f t="shared" si="20"/>
        <v>0.18014287734870418</v>
      </c>
    </row>
    <row r="502" spans="1:14" x14ac:dyDescent="0.35">
      <c r="A502">
        <f t="shared" si="19"/>
        <v>472</v>
      </c>
      <c r="B502">
        <v>19.851218646103138</v>
      </c>
      <c r="C502">
        <v>3.5511430720519339</v>
      </c>
      <c r="M502">
        <f t="array" ref="M502">IFERROR(SUM($K$11:$K$51*C482:C522)+$D$2,"")</f>
        <v>19.749043759505273</v>
      </c>
      <c r="N502">
        <f t="shared" si="20"/>
        <v>1.0439707451286596E-2</v>
      </c>
    </row>
    <row r="503" spans="1:14" x14ac:dyDescent="0.35">
      <c r="A503">
        <f t="shared" si="19"/>
        <v>473</v>
      </c>
      <c r="B503">
        <v>19.884260658082553</v>
      </c>
      <c r="C503">
        <v>3.3424218812306092</v>
      </c>
      <c r="M503">
        <f t="array" ref="M503">IFERROR(SUM($K$11:$K$51*C483:C523)+$D$2,"")</f>
        <v>19.537107868628123</v>
      </c>
      <c r="N503">
        <f t="shared" si="20"/>
        <v>0.12051505922599193</v>
      </c>
    </row>
    <row r="504" spans="1:14" x14ac:dyDescent="0.35">
      <c r="A504">
        <f t="shared" si="19"/>
        <v>474</v>
      </c>
      <c r="B504">
        <v>18.673861042535567</v>
      </c>
      <c r="C504">
        <v>3.2412883347322796</v>
      </c>
      <c r="M504">
        <f t="array" ref="M504">IFERROR(SUM($K$11:$K$51*C484:C524)+$D$2,"")</f>
        <v>19.306458467847438</v>
      </c>
      <c r="N504">
        <f t="shared" si="20"/>
        <v>0.40017950251120893</v>
      </c>
    </row>
    <row r="505" spans="1:14" x14ac:dyDescent="0.35">
      <c r="A505">
        <f t="shared" si="19"/>
        <v>475</v>
      </c>
      <c r="B505">
        <v>19.166997802481259</v>
      </c>
      <c r="C505">
        <v>3.4368105360024321</v>
      </c>
      <c r="M505">
        <f t="array" ref="M505">IFERROR(SUM($K$11:$K$51*C485:C525)+$D$2,"")</f>
        <v>19.130876539862676</v>
      </c>
      <c r="N505">
        <f t="shared" si="20"/>
        <v>1.304745613160606E-3</v>
      </c>
    </row>
    <row r="506" spans="1:14" x14ac:dyDescent="0.35">
      <c r="A506">
        <f t="shared" si="19"/>
        <v>476</v>
      </c>
      <c r="B506">
        <v>17.750834858154921</v>
      </c>
      <c r="C506">
        <v>3.7076184997182295</v>
      </c>
      <c r="M506">
        <f t="array" ref="M506">IFERROR(SUM($K$11:$K$51*C486:C526)+$D$2,"")</f>
        <v>19.052661145082581</v>
      </c>
      <c r="N506">
        <f t="shared" si="20"/>
        <v>1.6947516813358594</v>
      </c>
    </row>
    <row r="507" spans="1:14" x14ac:dyDescent="0.35">
      <c r="A507">
        <f t="shared" si="19"/>
        <v>477</v>
      </c>
      <c r="B507">
        <v>19.333587495659131</v>
      </c>
      <c r="C507">
        <v>3.8026923496326948</v>
      </c>
      <c r="M507">
        <f t="array" ref="M507">IFERROR(SUM($K$11:$K$51*C487:C527)+$D$2,"")</f>
        <v>19.074310730267793</v>
      </c>
      <c r="N507">
        <f t="shared" si="20"/>
        <v>6.7224441071794774E-2</v>
      </c>
    </row>
    <row r="508" spans="1:14" x14ac:dyDescent="0.35">
      <c r="A508">
        <f t="shared" si="19"/>
        <v>478</v>
      </c>
      <c r="B508">
        <v>19.772049335394971</v>
      </c>
      <c r="C508">
        <v>3.4340138928037316</v>
      </c>
      <c r="M508">
        <f t="array" ref="M508">IFERROR(SUM($K$11:$K$51*C488:C528)+$D$2,"")</f>
        <v>19.176823878174808</v>
      </c>
      <c r="N508">
        <f t="shared" si="20"/>
        <v>0.35429334492295228</v>
      </c>
    </row>
    <row r="509" spans="1:14" x14ac:dyDescent="0.35">
      <c r="A509">
        <f t="shared" si="19"/>
        <v>479</v>
      </c>
      <c r="B509">
        <v>19.57184168490792</v>
      </c>
      <c r="C509">
        <v>3.7747931866213902</v>
      </c>
      <c r="M509">
        <f t="array" ref="M509">IFERROR(SUM($K$11:$K$51*C489:C529)+$D$2,"")</f>
        <v>19.334323369327105</v>
      </c>
      <c r="N509">
        <f t="shared" si="20"/>
        <v>5.6414950236347385E-2</v>
      </c>
    </row>
    <row r="510" spans="1:14" x14ac:dyDescent="0.35">
      <c r="A510">
        <f t="shared" si="19"/>
        <v>480</v>
      </c>
      <c r="B510">
        <v>18.90026922912298</v>
      </c>
      <c r="C510">
        <v>3.5419095051745111</v>
      </c>
      <c r="M510">
        <f t="array" ref="M510">IFERROR(SUM($K$11:$K$51*C490:C530)+$D$2,"")</f>
        <v>19.50070745962309</v>
      </c>
      <c r="N510">
        <f t="shared" si="20"/>
        <v>0.36052606864610337</v>
      </c>
    </row>
    <row r="511" spans="1:14" x14ac:dyDescent="0.35">
      <c r="A511">
        <f t="shared" si="19"/>
        <v>481</v>
      </c>
      <c r="B511">
        <v>19.373074341600031</v>
      </c>
      <c r="C511">
        <v>3.2995486617030441</v>
      </c>
      <c r="M511" t="str">
        <f t="array" ref="M511">IFERROR(SUM($K$11:$K$51*C491:C531)+$D$2,"")</f>
        <v/>
      </c>
    </row>
    <row r="512" spans="1:14" x14ac:dyDescent="0.35">
      <c r="A512">
        <f t="shared" si="19"/>
        <v>482</v>
      </c>
      <c r="B512">
        <v>20.347751542800154</v>
      </c>
      <c r="C512">
        <v>3.4182305209441526</v>
      </c>
      <c r="M512" t="str">
        <f t="array" ref="M512">IFERROR(SUM($K$11:$K$51*C492:C532)+$D$2,"")</f>
        <v/>
      </c>
    </row>
    <row r="513" spans="1:13" x14ac:dyDescent="0.35">
      <c r="A513">
        <f t="shared" si="19"/>
        <v>483</v>
      </c>
      <c r="B513">
        <v>18.51302340398038</v>
      </c>
      <c r="C513">
        <v>4.0017135135075348</v>
      </c>
      <c r="M513" t="str">
        <f t="array" ref="M513">IFERROR(SUM($K$11:$K$51*C493:C533)+$D$2,"")</f>
        <v/>
      </c>
    </row>
    <row r="514" spans="1:13" x14ac:dyDescent="0.35">
      <c r="A514">
        <f t="shared" si="19"/>
        <v>484</v>
      </c>
      <c r="B514">
        <v>19.791203037209019</v>
      </c>
      <c r="C514">
        <v>3.3883414828241643</v>
      </c>
      <c r="M514" t="str">
        <f t="array" ref="M514">IFERROR(SUM($K$11:$K$51*C494:C534)+$D$2,"")</f>
        <v/>
      </c>
    </row>
    <row r="515" spans="1:13" x14ac:dyDescent="0.35">
      <c r="A515">
        <f t="shared" si="19"/>
        <v>485</v>
      </c>
      <c r="B515">
        <v>19.046692524515787</v>
      </c>
      <c r="C515">
        <v>3.6455982344425402</v>
      </c>
      <c r="M515" t="str">
        <f t="array" ref="M515">IFERROR(SUM($K$11:$K$51*C495:C535)+$D$2,"")</f>
        <v/>
      </c>
    </row>
    <row r="516" spans="1:13" x14ac:dyDescent="0.35">
      <c r="A516">
        <f t="shared" si="19"/>
        <v>486</v>
      </c>
      <c r="B516">
        <v>19.509895119535479</v>
      </c>
      <c r="C516">
        <v>4.357004469363865</v>
      </c>
      <c r="M516" t="str">
        <f t="array" ref="M516">IFERROR(SUM($K$11:$K$51*C496:C536)+$D$2,"")</f>
        <v/>
      </c>
    </row>
    <row r="517" spans="1:13" x14ac:dyDescent="0.35">
      <c r="A517">
        <f t="shared" si="19"/>
        <v>487</v>
      </c>
      <c r="B517">
        <v>21.686268748397239</v>
      </c>
      <c r="C517">
        <v>4.4715812101255352</v>
      </c>
      <c r="M517" t="str">
        <f t="array" ref="M517">IFERROR(SUM($K$11:$K$51*C497:C537)+$D$2,"")</f>
        <v/>
      </c>
    </row>
    <row r="518" spans="1:13" x14ac:dyDescent="0.35">
      <c r="A518">
        <f t="shared" si="19"/>
        <v>488</v>
      </c>
      <c r="B518">
        <v>21.201211482230576</v>
      </c>
      <c r="C518">
        <v>3.5095079726962748</v>
      </c>
      <c r="M518" t="str">
        <f t="array" ref="M518">IFERROR(SUM($K$11:$K$51*C498:C538)+$D$2,"")</f>
        <v/>
      </c>
    </row>
    <row r="519" spans="1:13" x14ac:dyDescent="0.35">
      <c r="A519">
        <f t="shared" si="19"/>
        <v>489</v>
      </c>
      <c r="B519">
        <v>21.899764833408678</v>
      </c>
      <c r="C519">
        <v>3.0298085032546354</v>
      </c>
      <c r="M519" t="str">
        <f t="array" ref="M519">IFERROR(SUM($K$11:$K$51*C499:C539)+$D$2,"")</f>
        <v/>
      </c>
    </row>
    <row r="520" spans="1:13" x14ac:dyDescent="0.35">
      <c r="A520">
        <f t="shared" si="19"/>
        <v>490</v>
      </c>
      <c r="B520">
        <v>18.305739008944606</v>
      </c>
      <c r="C520">
        <v>2.913979657984048</v>
      </c>
      <c r="M520" t="str">
        <f t="array" ref="M520">IFERROR(SUM($K$11:$K$51*C500:C540)+$D$2,"")</f>
        <v/>
      </c>
    </row>
    <row r="521" spans="1:13" x14ac:dyDescent="0.35">
      <c r="A521">
        <f t="shared" si="19"/>
        <v>491</v>
      </c>
      <c r="B521">
        <v>17.876470284881691</v>
      </c>
      <c r="C521">
        <v>3.5747496008577562</v>
      </c>
      <c r="M521" t="str">
        <f t="array" ref="M521">IFERROR(SUM($K$11:$K$51*C501:C541)+$D$2,"")</f>
        <v/>
      </c>
    </row>
    <row r="522" spans="1:13" x14ac:dyDescent="0.35">
      <c r="A522">
        <f t="shared" si="19"/>
        <v>492</v>
      </c>
      <c r="B522">
        <v>19.043022204628048</v>
      </c>
      <c r="C522">
        <v>2.8449904851758743</v>
      </c>
      <c r="M522" t="str">
        <f t="array" ref="M522">IFERROR(SUM($K$11:$K$51*C502:C542)+$D$2,"")</f>
        <v/>
      </c>
    </row>
    <row r="523" spans="1:13" x14ac:dyDescent="0.35">
      <c r="A523">
        <f t="shared" si="19"/>
        <v>493</v>
      </c>
      <c r="B523">
        <v>17.999164618029294</v>
      </c>
      <c r="C523">
        <v>2.9060274939782746</v>
      </c>
      <c r="M523" t="str">
        <f t="array" ref="M523">IFERROR(SUM($K$11:$K$51*C503:C543)+$D$2,"")</f>
        <v/>
      </c>
    </row>
    <row r="524" spans="1:13" x14ac:dyDescent="0.35">
      <c r="A524">
        <f t="shared" si="19"/>
        <v>494</v>
      </c>
      <c r="B524">
        <v>18.268163722277126</v>
      </c>
      <c r="C524">
        <v>2.9904815743679212</v>
      </c>
      <c r="M524" t="str">
        <f t="array" ref="M524">IFERROR(SUM($K$11:$K$51*C504:C544)+$D$2,"")</f>
        <v/>
      </c>
    </row>
    <row r="525" spans="1:13" x14ac:dyDescent="0.35">
      <c r="A525">
        <f t="shared" si="19"/>
        <v>495</v>
      </c>
      <c r="B525">
        <v>16.261754183285014</v>
      </c>
      <c r="C525">
        <v>2.775215035849218</v>
      </c>
      <c r="M525" t="str">
        <f t="array" ref="M525">IFERROR(SUM($K$11:$K$51*C505:C545)+$D$2,"")</f>
        <v/>
      </c>
    </row>
    <row r="526" spans="1:13" x14ac:dyDescent="0.35">
      <c r="A526">
        <f t="shared" si="19"/>
        <v>496</v>
      </c>
      <c r="B526">
        <v>16.239446143694064</v>
      </c>
      <c r="C526">
        <v>1.8024504794718377</v>
      </c>
      <c r="M526" t="str">
        <f t="array" ref="M526">IFERROR(SUM($K$11:$K$51*C506:C546)+$D$2,"")</f>
        <v/>
      </c>
    </row>
    <row r="527" spans="1:13" x14ac:dyDescent="0.35">
      <c r="A527">
        <f t="shared" si="19"/>
        <v>497</v>
      </c>
      <c r="B527">
        <v>16.379477483645143</v>
      </c>
      <c r="C527">
        <v>2.5153468166338819</v>
      </c>
      <c r="M527" t="str">
        <f t="array" ref="M527">IFERROR(SUM($K$11:$K$51*C507:C547)+$D$2,"")</f>
        <v/>
      </c>
    </row>
    <row r="528" spans="1:13" x14ac:dyDescent="0.35">
      <c r="A528">
        <f t="shared" si="19"/>
        <v>498</v>
      </c>
      <c r="B528">
        <v>15.05158894794099</v>
      </c>
      <c r="C528">
        <v>2.9686711504114771</v>
      </c>
      <c r="M528" t="str">
        <f t="array" ref="M528">IFERROR(SUM($K$11:$K$51*C508:C548)+$D$2,"")</f>
        <v/>
      </c>
    </row>
    <row r="529" spans="1:13" x14ac:dyDescent="0.35">
      <c r="A529">
        <f t="shared" si="19"/>
        <v>499</v>
      </c>
      <c r="B529">
        <v>15.751278901258754</v>
      </c>
      <c r="C529">
        <v>3.3642563063986506</v>
      </c>
      <c r="M529" t="str">
        <f t="array" ref="M529">IFERROR(SUM($K$11:$K$51*C509:C549)+$D$2,"")</f>
        <v/>
      </c>
    </row>
    <row r="530" spans="1:13" x14ac:dyDescent="0.35">
      <c r="A530">
        <f>1+A529</f>
        <v>500</v>
      </c>
      <c r="B530">
        <v>18.052388905596484</v>
      </c>
      <c r="C530">
        <v>3.3376080503176944</v>
      </c>
      <c r="M530" t="str">
        <f t="array" ref="M530">IFERROR(SUM($K$11:$K$51*C510:C550)+$D$2,"")</f>
        <v/>
      </c>
    </row>
    <row r="531" spans="1:13" x14ac:dyDescent="0.35">
      <c r="C531" t="s">
        <v>4</v>
      </c>
    </row>
    <row r="1048550" spans="16384:16384" x14ac:dyDescent="0.35">
      <c r="XFD1048550">
        <f>solver_pre</f>
        <v>9.9999999999999995E-7</v>
      </c>
    </row>
    <row r="1048551" spans="16384:16384" x14ac:dyDescent="0.35">
      <c r="XFD1048551">
        <f>solver_scl</f>
        <v>1</v>
      </c>
    </row>
    <row r="1048552" spans="16384:16384" x14ac:dyDescent="0.35">
      <c r="XFD1048552">
        <f>solver_rlx</f>
        <v>2</v>
      </c>
    </row>
    <row r="1048553" spans="16384:16384" x14ac:dyDescent="0.35">
      <c r="XFD1048553">
        <f>solver_tol</f>
        <v>0.01</v>
      </c>
    </row>
    <row r="1048554" spans="16384:16384" x14ac:dyDescent="0.35">
      <c r="XFD1048554">
        <f>solver_cvg</f>
        <v>1E-4</v>
      </c>
    </row>
    <row r="1048555" spans="16384:16384" x14ac:dyDescent="0.35">
      <c r="XFD1048555" t="e">
        <f>AREAS(solver_adj1)</f>
        <v>#NAME?</v>
      </c>
    </row>
    <row r="1048556" spans="16384:16384" x14ac:dyDescent="0.35">
      <c r="XFD1048556">
        <f>solver_ssz</f>
        <v>100</v>
      </c>
    </row>
    <row r="1048557" spans="16384:16384" x14ac:dyDescent="0.35">
      <c r="XFD1048557">
        <f>solver_rsd</f>
        <v>0</v>
      </c>
    </row>
    <row r="1048558" spans="16384:16384" x14ac:dyDescent="0.35">
      <c r="XFD1048558">
        <f>solver_mrt</f>
        <v>7.4999999999999997E-2</v>
      </c>
    </row>
    <row r="1048559" spans="16384:16384" x14ac:dyDescent="0.35">
      <c r="XFD1048559">
        <f>solver_mni</f>
        <v>30</v>
      </c>
    </row>
    <row r="1048560" spans="16384:16384" x14ac:dyDescent="0.35">
      <c r="XFD1048560">
        <f>solver_rbv</f>
        <v>1</v>
      </c>
    </row>
    <row r="1048561" spans="16384:16384" x14ac:dyDescent="0.35">
      <c r="XFD1048561">
        <f>solver_neg</f>
        <v>1</v>
      </c>
    </row>
    <row r="1048562" spans="16384:16384" x14ac:dyDescent="0.35">
      <c r="XFD1048562" t="e">
        <f>solver_ntr</f>
        <v>#NAME?</v>
      </c>
    </row>
    <row r="1048563" spans="16384:16384" x14ac:dyDescent="0.35">
      <c r="XFD1048563" t="e">
        <f>solver_acc</f>
        <v>#NAME?</v>
      </c>
    </row>
    <row r="1048564" spans="16384:16384" x14ac:dyDescent="0.35">
      <c r="XFD1048564" t="e">
        <f>solver_res</f>
        <v>#NAME?</v>
      </c>
    </row>
    <row r="1048565" spans="16384:16384" x14ac:dyDescent="0.35">
      <c r="XFD1048565" t="e">
        <f>solver_ars</f>
        <v>#NAME?</v>
      </c>
    </row>
    <row r="1048566" spans="16384:16384" x14ac:dyDescent="0.35">
      <c r="XFD1048566" t="e">
        <f>solver_sta</f>
        <v>#NAME?</v>
      </c>
    </row>
    <row r="1048567" spans="16384:16384" x14ac:dyDescent="0.35">
      <c r="XFD1048567" t="e">
        <f>solver_met</f>
        <v>#NAME?</v>
      </c>
    </row>
    <row r="1048568" spans="16384:16384" x14ac:dyDescent="0.35">
      <c r="XFD1048568" t="e">
        <f>solver_soc</f>
        <v>#NAME?</v>
      </c>
    </row>
    <row r="1048569" spans="16384:16384" x14ac:dyDescent="0.35">
      <c r="XFD1048569" t="e">
        <f>solver_lpt</f>
        <v>#NAME?</v>
      </c>
    </row>
    <row r="1048570" spans="16384:16384" x14ac:dyDescent="0.35">
      <c r="XFD1048570" t="e">
        <f>solver_lpp</f>
        <v>#NAME?</v>
      </c>
    </row>
    <row r="1048571" spans="16384:16384" x14ac:dyDescent="0.35">
      <c r="XFD1048571" t="e">
        <f>solver_gap</f>
        <v>#NAME?</v>
      </c>
    </row>
    <row r="1048572" spans="16384:16384" x14ac:dyDescent="0.35">
      <c r="XFD1048572" t="e">
        <f>solver_ips</f>
        <v>#NAME?</v>
      </c>
    </row>
    <row r="1048573" spans="16384:16384" x14ac:dyDescent="0.35">
      <c r="XFD1048573" t="e">
        <f>solver_fea</f>
        <v>#NAME?</v>
      </c>
    </row>
    <row r="1048574" spans="16384:16384" x14ac:dyDescent="0.35">
      <c r="XFD1048574" t="e">
        <f>solver_ipi</f>
        <v>#NAME?</v>
      </c>
    </row>
    <row r="1048575" spans="16384:16384" x14ac:dyDescent="0.35">
      <c r="XFD1048575" t="e">
        <f>solver_ipd</f>
        <v>#NAME?</v>
      </c>
    </row>
  </sheetData>
  <pageMargins left="0.7" right="0.7" top="0.75" bottom="0.75" header="0.3" footer="0.3"/>
  <drawing r:id="rId1"/>
  <extLst>
    <ext xmlns:x15="http://schemas.microsoft.com/office/spreadsheetml/2010/11/main" uri="{F7C9EE02-42E1-4005-9D12-6889AFFD525C}">
      <x15:webExtensions xmlns:xm="http://schemas.microsoft.com/office/excel/2006/main">
        <x15:webExtension appRef="{3DEF6ED2-177F-47D3-9C14-EB00F2FC7078}">
          <xm:f>HOE!1:1048576</xm:f>
        </x15:webExtension>
        <x15:webExtension appRef="{8E3066FC-4A7F-48E0-B24A-AAEF4727B5A5}">
          <xm:f>HOE!XFD1048550:XFD1048575</xm:f>
        </x15:webExtension>
        <x15:webExtension appRef="{60E26656-B1D7-4F48-885F-9C5E1CB82ADF}">
          <xm:f>HOE!1:1048576</xm:f>
        </x15:webExtension>
        <x15:webExtension appRef="{D518C7FE-B90D-40BD-988A-C83D693459F5}">
          <xm:f>HOE!XFD1048550:XFD1048575</xm:f>
        </x15:webExtension>
        <x15:webExtension appRef="{35BB21B8-E814-4D42-A672-7DD464799B86}">
          <xm:f>HOE!$N$2</xm:f>
        </x15:webExtension>
        <x15:webExtension appRef="{AD4C875A-3C93-471A-85A3-A27111BB110A}">
          <xm:f>HOE!$G$11:$G$51</xm:f>
        </x15:webExtension>
      </x15:webExtens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Causal</vt:lpstr>
      <vt:lpstr>HOE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Demetris Koutsoyiannis</dc:creator>
  <cp:lastModifiedBy>Δημήτριος Κουτσογιάννης</cp:lastModifiedBy>
  <dcterms:created xsi:type="dcterms:W3CDTF">2021-09-22T15:20:27Z</dcterms:created>
  <dcterms:modified xsi:type="dcterms:W3CDTF">2026-06-04T14:59:17Z</dcterms:modified>
</cp:coreProperties>
</file>