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C\DK\PROJECTS\PAPERS\CAUSAL\"/>
    </mc:Choice>
  </mc:AlternateContent>
  <xr:revisionPtr revIDLastSave="0" documentId="13_ncr:1_{E741ACD1-BAA2-4B66-8868-9D1A90FFC904}" xr6:coauthVersionLast="47" xr6:coauthVersionMax="47" xr10:uidLastSave="{00000000-0000-0000-0000-000000000000}"/>
  <bookViews>
    <workbookView xWindow="-108" yWindow="-108" windowWidth="22236" windowHeight="13176" xr2:uid="{A0106A83-BE6C-439A-BBA7-6461638C3EEC}"/>
  </bookViews>
  <sheets>
    <sheet name="Causal" sheetId="3" r:id="rId1"/>
    <sheet name="HOE" sheetId="2" r:id="rId2"/>
  </sheets>
  <definedNames>
    <definedName name="solver_adj" localSheetId="0" hidden="1">Causal!$G$31:$G$51</definedName>
    <definedName name="solver_adj" localSheetId="1" hidden="1">HOE!$G$11:$G$51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Causal!$G$31:$G$51</definedName>
    <definedName name="solver_lhs1" localSheetId="1" hidden="1">HOE!$G$11:$G$51</definedName>
    <definedName name="solver_lhs2" localSheetId="0" hidden="1">Causal!$H$2</definedName>
    <definedName name="solver_lhs2" localSheetId="1" hidden="1">HOE!$H$2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Causal!$N$2</definedName>
    <definedName name="solver_opt" localSheetId="1" hidden="1">HOE!$N$2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1</definedName>
    <definedName name="solver_rel2" localSheetId="1" hidden="1">1</definedName>
    <definedName name="solver_rhs1" localSheetId="0" hidden="1">10</definedName>
    <definedName name="solver_rhs1" localSheetId="1" hidden="1">10</definedName>
    <definedName name="solver_rhs2" localSheetId="0" hidden="1">Causal!$K$2</definedName>
    <definedName name="solver_rhs2" localSheetId="1" hidden="1">HOE!$K$2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  <c r="P4" i="3"/>
  <c r="N4" i="3"/>
  <c r="N3" i="3"/>
  <c r="M3" i="3"/>
  <c r="N2" i="3"/>
  <c r="XFD1048550" i="2"/>
  <c r="XFD1048551" i="2"/>
  <c r="XFD1048552" i="2"/>
  <c r="XFD1048553" i="2"/>
  <c r="XFD1048554" i="2"/>
  <c r="XFD1048555" i="2"/>
  <c r="XFD1048556" i="2"/>
  <c r="XFD1048557" i="2"/>
  <c r="XFD1048558" i="2"/>
  <c r="XFD1048559" i="2"/>
  <c r="XFD1048560" i="2"/>
  <c r="XFD1048561" i="2"/>
  <c r="XFD1048562" i="2"/>
  <c r="XFD1048563" i="2"/>
  <c r="XFD1048564" i="2"/>
  <c r="XFD1048565" i="2"/>
  <c r="XFD1048566" i="2"/>
  <c r="XFD1048567" i="2"/>
  <c r="XFD1048568" i="2"/>
  <c r="XFD1048569" i="2"/>
  <c r="XFD1048570" i="2"/>
  <c r="XFD1048571" i="2"/>
  <c r="XFD1048572" i="2"/>
  <c r="XFD1048573" i="2"/>
  <c r="XFD1048574" i="2"/>
  <c r="XFD1048575" i="2"/>
  <c r="H12" i="3"/>
  <c r="H2" i="3" a="1"/>
  <c r="H31" i="3"/>
  <c r="H30" i="2"/>
  <c r="H31" i="2"/>
  <c r="XFD1048575" i="3"/>
  <c r="XFD1048574" i="3"/>
  <c r="XFD1048573" i="3"/>
  <c r="XFD1048572" i="3"/>
  <c r="XFD1048571" i="3"/>
  <c r="XFD1048570" i="3"/>
  <c r="XFD1048569" i="3"/>
  <c r="XFD1048568" i="3"/>
  <c r="XFD1048567" i="3"/>
  <c r="XFD1048566" i="3"/>
  <c r="XFD1048565" i="3"/>
  <c r="XFD1048564" i="3"/>
  <c r="XFD1048563" i="3"/>
  <c r="XFD1048562" i="3"/>
  <c r="XFD1048561" i="3"/>
  <c r="XFD1048560" i="3"/>
  <c r="XFD1048559" i="3"/>
  <c r="XFD1048558" i="3"/>
  <c r="XFD1048557" i="3"/>
  <c r="XFD1048556" i="3"/>
  <c r="XFD1048555" i="3"/>
  <c r="XFD1048554" i="3"/>
  <c r="XFD1048553" i="3"/>
  <c r="XFD1048552" i="3"/>
  <c r="XFD1048551" i="3"/>
  <c r="XFD1048550" i="3"/>
  <c r="G53" i="3"/>
  <c r="H50" i="3"/>
  <c r="H49" i="3"/>
  <c r="H48" i="3"/>
  <c r="H47" i="3"/>
  <c r="H46" i="3"/>
  <c r="H45" i="3"/>
  <c r="H44" i="3"/>
  <c r="H43" i="3"/>
  <c r="H42" i="3"/>
  <c r="H41" i="3"/>
  <c r="R40" i="3"/>
  <c r="R40" i="3" a="1"/>
  <c r="H40" i="3"/>
  <c r="R39" i="3" a="1"/>
  <c r="R39" i="3" s="1"/>
  <c r="H39" i="3"/>
  <c r="R38" i="3"/>
  <c r="R38" i="3" a="1"/>
  <c r="H38" i="3"/>
  <c r="R37" i="3" a="1"/>
  <c r="R37" i="3" s="1"/>
  <c r="H37" i="3"/>
  <c r="R36" i="3"/>
  <c r="R36" i="3" a="1"/>
  <c r="H36" i="3"/>
  <c r="R35" i="3"/>
  <c r="R35" i="3" a="1"/>
  <c r="H35" i="3"/>
  <c r="R34" i="3" a="1"/>
  <c r="R34" i="3" s="1"/>
  <c r="H34" i="3"/>
  <c r="R33" i="3" a="1"/>
  <c r="R33" i="3" s="1"/>
  <c r="H33" i="3"/>
  <c r="R32" i="3" a="1"/>
  <c r="R32" i="3" s="1"/>
  <c r="H32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R31" i="3"/>
  <c r="R31" i="3" a="1"/>
  <c r="R30" i="3" a="1"/>
  <c r="R30" i="3" s="1"/>
  <c r="R29" i="3" a="1"/>
  <c r="R29" i="3" s="1"/>
  <c r="H29" i="3"/>
  <c r="A29" i="3"/>
  <c r="R28" i="3"/>
  <c r="R28" i="3" a="1"/>
  <c r="H28" i="3"/>
  <c r="A28" i="3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R27" i="3" a="1"/>
  <c r="R27" i="3" s="1"/>
  <c r="H27" i="3"/>
  <c r="R26" i="3" a="1"/>
  <c r="R26" i="3" s="1"/>
  <c r="H26" i="3"/>
  <c r="R25" i="3"/>
  <c r="R25" i="3" a="1"/>
  <c r="H25" i="3"/>
  <c r="R24" i="3"/>
  <c r="R24" i="3" a="1"/>
  <c r="H24" i="3"/>
  <c r="R23" i="3" a="1"/>
  <c r="R23" i="3" s="1"/>
  <c r="H23" i="3"/>
  <c r="R22" i="3"/>
  <c r="R22" i="3" a="1"/>
  <c r="H22" i="3"/>
  <c r="R21" i="3" a="1"/>
  <c r="R21" i="3" s="1"/>
  <c r="H21" i="3"/>
  <c r="R20" i="3" a="1"/>
  <c r="R20" i="3" s="1"/>
  <c r="H20" i="3"/>
  <c r="H19" i="3"/>
  <c r="H18" i="3"/>
  <c r="H17" i="3"/>
  <c r="H16" i="3"/>
  <c r="H15" i="3"/>
  <c r="H14" i="3"/>
  <c r="H13" i="3"/>
  <c r="F12" i="3"/>
  <c r="F13" i="3" s="1"/>
  <c r="K11" i="3"/>
  <c r="C3" i="3"/>
  <c r="B3" i="3"/>
  <c r="I2" i="3" a="1"/>
  <c r="I2" i="3" s="1"/>
  <c r="C2" i="3"/>
  <c r="B2" i="3"/>
  <c r="I2" i="2" a="1"/>
  <c r="I2" i="2" s="1"/>
  <c r="K11" i="2"/>
  <c r="G53" i="2"/>
  <c r="H50" i="2"/>
  <c r="H49" i="2"/>
  <c r="H48" i="2"/>
  <c r="H47" i="2"/>
  <c r="H46" i="2"/>
  <c r="H45" i="2"/>
  <c r="H44" i="2"/>
  <c r="H43" i="2"/>
  <c r="H42" i="2"/>
  <c r="H41" i="2"/>
  <c r="R40" i="2" a="1"/>
  <c r="R40" i="2" s="1"/>
  <c r="H40" i="2"/>
  <c r="R39" i="2" a="1"/>
  <c r="R39" i="2" s="1"/>
  <c r="H39" i="2"/>
  <c r="R38" i="2" a="1"/>
  <c r="R38" i="2" s="1"/>
  <c r="H38" i="2"/>
  <c r="R37" i="2" a="1"/>
  <c r="R37" i="2" s="1"/>
  <c r="H37" i="2"/>
  <c r="R36" i="2" a="1"/>
  <c r="R36" i="2" s="1"/>
  <c r="H36" i="2"/>
  <c r="R35" i="2" a="1"/>
  <c r="R35" i="2" s="1"/>
  <c r="H35" i="2"/>
  <c r="R34" i="2" a="1"/>
  <c r="R34" i="2" s="1"/>
  <c r="H34" i="2"/>
  <c r="R33" i="2" a="1"/>
  <c r="R33" i="2" s="1"/>
  <c r="H33" i="2"/>
  <c r="R32" i="2" a="1"/>
  <c r="R32" i="2" s="1"/>
  <c r="H32" i="2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R31" i="2" a="1"/>
  <c r="R31" i="2" s="1"/>
  <c r="R30" i="2" a="1"/>
  <c r="R30" i="2" s="1"/>
  <c r="R29" i="2" a="1"/>
  <c r="R29" i="2" s="1"/>
  <c r="H29" i="2"/>
  <c r="A29" i="2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R28" i="2" a="1"/>
  <c r="R28" i="2" s="1"/>
  <c r="H28" i="2"/>
  <c r="R27" i="2" a="1"/>
  <c r="R27" i="2" s="1"/>
  <c r="H27" i="2"/>
  <c r="R26" i="2" a="1"/>
  <c r="R26" i="2" s="1"/>
  <c r="H26" i="2"/>
  <c r="R25" i="2" a="1"/>
  <c r="R25" i="2" s="1"/>
  <c r="H25" i="2"/>
  <c r="R24" i="2" a="1"/>
  <c r="R24" i="2" s="1"/>
  <c r="H24" i="2"/>
  <c r="R23" i="2" a="1"/>
  <c r="R23" i="2" s="1"/>
  <c r="H23" i="2"/>
  <c r="R22" i="2" a="1"/>
  <c r="R22" i="2" s="1"/>
  <c r="H22" i="2"/>
  <c r="R21" i="2" a="1"/>
  <c r="R21" i="2" s="1"/>
  <c r="H21" i="2"/>
  <c r="R20" i="2" a="1"/>
  <c r="R20" i="2" s="1"/>
  <c r="H20" i="2"/>
  <c r="H19" i="2"/>
  <c r="H18" i="2"/>
  <c r="H17" i="2"/>
  <c r="H16" i="2"/>
  <c r="H15" i="2"/>
  <c r="H14" i="2"/>
  <c r="H13" i="2"/>
  <c r="H12" i="2"/>
  <c r="F12" i="2"/>
  <c r="F13" i="2" s="1"/>
  <c r="K13" i="2" s="1"/>
  <c r="C3" i="2"/>
  <c r="B3" i="2"/>
  <c r="C2" i="2"/>
  <c r="B2" i="2"/>
  <c r="H2" i="3" l="1"/>
  <c r="J2" i="3" s="1"/>
  <c r="D2" i="3"/>
  <c r="F14" i="3"/>
  <c r="K13" i="3"/>
  <c r="K12" i="3"/>
  <c r="M49" i="3" s="1" a="1"/>
  <c r="M49" i="3" s="1"/>
  <c r="M50" i="3" a="1"/>
  <c r="M50" i="3" s="1"/>
  <c r="D2" i="2"/>
  <c r="K12" i="2"/>
  <c r="H2" i="2" a="1"/>
  <c r="H2" i="2" s="1"/>
  <c r="J2" i="2" s="1"/>
  <c r="F14" i="2"/>
  <c r="M48" i="3" l="1" a="1"/>
  <c r="M48" i="3" s="1"/>
  <c r="K14" i="3"/>
  <c r="F15" i="3"/>
  <c r="F15" i="2"/>
  <c r="K14" i="2"/>
  <c r="M47" i="2" s="1" a="1"/>
  <c r="M47" i="2" s="1"/>
  <c r="M48" i="2" a="1"/>
  <c r="M48" i="2" s="1"/>
  <c r="M50" i="2" a="1"/>
  <c r="M50" i="2" s="1"/>
  <c r="M49" i="2" a="1"/>
  <c r="M49" i="2" s="1"/>
  <c r="M47" i="3" l="1" a="1"/>
  <c r="M47" i="3" s="1"/>
  <c r="F16" i="3"/>
  <c r="K15" i="3"/>
  <c r="F16" i="2"/>
  <c r="K15" i="2"/>
  <c r="K16" i="3" l="1"/>
  <c r="F17" i="3"/>
  <c r="M46" i="3" a="1"/>
  <c r="M46" i="3" s="1"/>
  <c r="M46" i="2" a="1"/>
  <c r="M46" i="2" s="1"/>
  <c r="F17" i="2"/>
  <c r="K16" i="2"/>
  <c r="F18" i="3" l="1"/>
  <c r="K17" i="3"/>
  <c r="M45" i="3" a="1"/>
  <c r="M45" i="3" s="1"/>
  <c r="F18" i="2"/>
  <c r="K17" i="2"/>
  <c r="M44" i="2" s="1" a="1"/>
  <c r="M44" i="2" s="1"/>
  <c r="M45" i="2" a="1"/>
  <c r="M45" i="2" s="1"/>
  <c r="K18" i="3" l="1"/>
  <c r="M43" i="3" s="1" a="1"/>
  <c r="M43" i="3" s="1"/>
  <c r="F19" i="3"/>
  <c r="M44" i="3" a="1"/>
  <c r="M44" i="3" s="1"/>
  <c r="F19" i="2"/>
  <c r="K18" i="2"/>
  <c r="F20" i="3" l="1"/>
  <c r="K19" i="3"/>
  <c r="M43" i="2" a="1"/>
  <c r="M43" i="2" s="1"/>
  <c r="F20" i="2"/>
  <c r="K19" i="2"/>
  <c r="M42" i="3" l="1" a="1"/>
  <c r="M42" i="3" s="1"/>
  <c r="K20" i="3"/>
  <c r="F21" i="3"/>
  <c r="M42" i="2" a="1"/>
  <c r="M42" i="2" s="1"/>
  <c r="F21" i="2"/>
  <c r="K20" i="2"/>
  <c r="M41" i="3" l="1" a="1"/>
  <c r="M41" i="3" s="1"/>
  <c r="K21" i="3"/>
  <c r="F22" i="3"/>
  <c r="F22" i="2"/>
  <c r="K21" i="2"/>
  <c r="M40" i="2" s="1" a="1"/>
  <c r="M40" i="2" s="1"/>
  <c r="M41" i="2" a="1"/>
  <c r="M41" i="2" s="1"/>
  <c r="K22" i="3" l="1"/>
  <c r="F23" i="3"/>
  <c r="F23" i="2"/>
  <c r="K22" i="2"/>
  <c r="F24" i="3" l="1"/>
  <c r="K23" i="3"/>
  <c r="F24" i="2"/>
  <c r="K23" i="2"/>
  <c r="F25" i="3" l="1"/>
  <c r="K24" i="3"/>
  <c r="F25" i="2"/>
  <c r="K24" i="2"/>
  <c r="F26" i="3" l="1"/>
  <c r="K25" i="3"/>
  <c r="F26" i="2"/>
  <c r="K25" i="2"/>
  <c r="F27" i="3" l="1"/>
  <c r="K26" i="3"/>
  <c r="F27" i="2"/>
  <c r="K26" i="2"/>
  <c r="K27" i="3" l="1"/>
  <c r="F28" i="3"/>
  <c r="F28" i="2"/>
  <c r="K27" i="2"/>
  <c r="K28" i="3" l="1"/>
  <c r="F29" i="3"/>
  <c r="F29" i="2"/>
  <c r="K28" i="2"/>
  <c r="F30" i="3" l="1"/>
  <c r="K29" i="3"/>
  <c r="F30" i="2"/>
  <c r="K29" i="2"/>
  <c r="F31" i="3" l="1"/>
  <c r="K30" i="3"/>
  <c r="F31" i="2"/>
  <c r="K30" i="2"/>
  <c r="K31" i="3" l="1"/>
  <c r="F32" i="3"/>
  <c r="F32" i="2"/>
  <c r="K31" i="2"/>
  <c r="K32" i="3" l="1"/>
  <c r="F33" i="3"/>
  <c r="F33" i="2"/>
  <c r="K32" i="2"/>
  <c r="K33" i="3" l="1"/>
  <c r="F34" i="3"/>
  <c r="F34" i="2"/>
  <c r="K33" i="2"/>
  <c r="K34" i="3" l="1"/>
  <c r="F35" i="3"/>
  <c r="F35" i="2"/>
  <c r="K34" i="2"/>
  <c r="K35" i="3" l="1"/>
  <c r="F36" i="3"/>
  <c r="F36" i="2"/>
  <c r="K35" i="2"/>
  <c r="F37" i="3" l="1"/>
  <c r="K36" i="3"/>
  <c r="F37" i="2"/>
  <c r="K36" i="2"/>
  <c r="K37" i="3" l="1"/>
  <c r="F38" i="3"/>
  <c r="F38" i="2"/>
  <c r="K37" i="2"/>
  <c r="K38" i="3" l="1"/>
  <c r="F39" i="3"/>
  <c r="F39" i="2"/>
  <c r="K38" i="2"/>
  <c r="K39" i="3" l="1"/>
  <c r="F40" i="3"/>
  <c r="F40" i="2"/>
  <c r="K39" i="2"/>
  <c r="K40" i="3" l="1"/>
  <c r="F41" i="3"/>
  <c r="F41" i="2"/>
  <c r="K40" i="2"/>
  <c r="K41" i="3" l="1"/>
  <c r="F42" i="3"/>
  <c r="F42" i="2"/>
  <c r="K41" i="2"/>
  <c r="F43" i="3" l="1"/>
  <c r="K42" i="3"/>
  <c r="F43" i="2"/>
  <c r="K42" i="2"/>
  <c r="F44" i="3" l="1"/>
  <c r="K43" i="3"/>
  <c r="F44" i="2"/>
  <c r="K43" i="2"/>
  <c r="K44" i="3" l="1"/>
  <c r="F45" i="3"/>
  <c r="F45" i="2"/>
  <c r="K44" i="2"/>
  <c r="K45" i="3" l="1"/>
  <c r="F46" i="3"/>
  <c r="F46" i="2"/>
  <c r="K45" i="2"/>
  <c r="F47" i="3" l="1"/>
  <c r="K46" i="3"/>
  <c r="F47" i="2"/>
  <c r="K46" i="2"/>
  <c r="F48" i="3" l="1"/>
  <c r="K47" i="3"/>
  <c r="F48" i="2"/>
  <c r="K47" i="2"/>
  <c r="K48" i="3" l="1"/>
  <c r="F49" i="3"/>
  <c r="F49" i="2"/>
  <c r="K48" i="2"/>
  <c r="K49" i="3" l="1"/>
  <c r="F50" i="3"/>
  <c r="F50" i="2"/>
  <c r="K49" i="2"/>
  <c r="F51" i="3" l="1"/>
  <c r="K50" i="3"/>
  <c r="F51" i="2"/>
  <c r="K50" i="2"/>
  <c r="K51" i="3" l="1"/>
  <c r="G2" i="3" a="1"/>
  <c r="G2" i="3" s="1"/>
  <c r="K51" i="2"/>
  <c r="G2" i="2" a="1"/>
  <c r="G2" i="2" s="1"/>
  <c r="M528" i="3" l="1" a="1"/>
  <c r="M528" i="3" s="1"/>
  <c r="M460" i="3" a="1"/>
  <c r="M460" i="3" s="1"/>
  <c r="N460" i="3" s="1"/>
  <c r="M515" i="3" a="1"/>
  <c r="M515" i="3" s="1"/>
  <c r="M510" i="3" a="1"/>
  <c r="M510" i="3" s="1"/>
  <c r="N510" i="3" s="1"/>
  <c r="M527" i="3" a="1"/>
  <c r="M527" i="3" s="1"/>
  <c r="M520" i="3" a="1"/>
  <c r="M520" i="3" s="1"/>
  <c r="M523" i="3" a="1"/>
  <c r="M523" i="3" s="1"/>
  <c r="M512" i="3" a="1"/>
  <c r="M512" i="3" s="1"/>
  <c r="M106" i="3" a="1"/>
  <c r="M106" i="3" s="1"/>
  <c r="N106" i="3" s="1"/>
  <c r="M522" i="3" a="1"/>
  <c r="M522" i="3" s="1"/>
  <c r="M176" i="3" a="1"/>
  <c r="M176" i="3" s="1"/>
  <c r="N176" i="3" s="1"/>
  <c r="M493" i="3" a="1"/>
  <c r="M493" i="3" s="1"/>
  <c r="N493" i="3" s="1"/>
  <c r="M338" i="3" a="1"/>
  <c r="M338" i="3" s="1"/>
  <c r="N338" i="3" s="1"/>
  <c r="M411" i="3" a="1"/>
  <c r="M411" i="3" s="1"/>
  <c r="N411" i="3" s="1"/>
  <c r="M235" i="3" a="1"/>
  <c r="M235" i="3" s="1"/>
  <c r="N235" i="3" s="1"/>
  <c r="M116" i="3" a="1"/>
  <c r="M116" i="3" s="1"/>
  <c r="N116" i="3" s="1"/>
  <c r="M63" i="3" a="1"/>
  <c r="M63" i="3" s="1"/>
  <c r="N63" i="3" s="1"/>
  <c r="M83" i="3" a="1"/>
  <c r="M83" i="3" s="1"/>
  <c r="N83" i="3" s="1"/>
  <c r="M488" i="3" a="1"/>
  <c r="M488" i="3" s="1"/>
  <c r="N488" i="3" s="1"/>
  <c r="M275" i="3" a="1"/>
  <c r="M275" i="3" s="1"/>
  <c r="N275" i="3" s="1"/>
  <c r="M136" i="3" a="1"/>
  <c r="M136" i="3" s="1"/>
  <c r="N136" i="3" s="1"/>
  <c r="M464" i="3" a="1"/>
  <c r="M464" i="3" s="1"/>
  <c r="N464" i="3" s="1"/>
  <c r="M174" i="3" a="1"/>
  <c r="M174" i="3" s="1"/>
  <c r="N174" i="3" s="1"/>
  <c r="M513" i="3" a="1"/>
  <c r="M513" i="3" s="1"/>
  <c r="M481" i="3" a="1"/>
  <c r="M481" i="3" s="1"/>
  <c r="N481" i="3" s="1"/>
  <c r="M157" i="3" a="1"/>
  <c r="M157" i="3" s="1"/>
  <c r="N157" i="3" s="1"/>
  <c r="M184" i="3" a="1"/>
  <c r="M184" i="3" s="1"/>
  <c r="N184" i="3" s="1"/>
  <c r="M152" i="3" a="1"/>
  <c r="M152" i="3" s="1"/>
  <c r="N152" i="3" s="1"/>
  <c r="M414" i="3" a="1"/>
  <c r="M414" i="3" s="1"/>
  <c r="N414" i="3" s="1"/>
  <c r="M217" i="3" a="1"/>
  <c r="M217" i="3" s="1"/>
  <c r="N217" i="3" s="1"/>
  <c r="M86" i="3" a="1"/>
  <c r="M86" i="3" s="1"/>
  <c r="N86" i="3" s="1"/>
  <c r="M79" i="3" a="1"/>
  <c r="M79" i="3" s="1"/>
  <c r="N79" i="3" s="1"/>
  <c r="M456" i="3" a="1"/>
  <c r="M456" i="3" s="1"/>
  <c r="N456" i="3" s="1"/>
  <c r="M81" i="3" a="1"/>
  <c r="M81" i="3" s="1"/>
  <c r="N81" i="3" s="1"/>
  <c r="M454" i="3" a="1"/>
  <c r="M454" i="3" s="1"/>
  <c r="N454" i="3" s="1"/>
  <c r="M158" i="3" a="1"/>
  <c r="M158" i="3" s="1"/>
  <c r="N158" i="3" s="1"/>
  <c r="M360" i="3" a="1"/>
  <c r="M360" i="3" s="1"/>
  <c r="N360" i="3" s="1"/>
  <c r="M303" i="3" a="1"/>
  <c r="M303" i="3" s="1"/>
  <c r="N303" i="3" s="1"/>
  <c r="M502" i="3" a="1"/>
  <c r="M502" i="3" s="1"/>
  <c r="N502" i="3" s="1"/>
  <c r="M273" i="3" a="1"/>
  <c r="M273" i="3" s="1"/>
  <c r="N273" i="3" s="1"/>
  <c r="M394" i="3" a="1"/>
  <c r="M394" i="3" s="1"/>
  <c r="N394" i="3" s="1"/>
  <c r="M193" i="3" a="1"/>
  <c r="M193" i="3" s="1"/>
  <c r="N193" i="3" s="1"/>
  <c r="M480" i="3" a="1"/>
  <c r="M480" i="3" s="1"/>
  <c r="N480" i="3" s="1"/>
  <c r="M272" i="3" a="1"/>
  <c r="M272" i="3" s="1"/>
  <c r="N272" i="3" s="1"/>
  <c r="M511" i="3" a="1"/>
  <c r="M511" i="3" s="1"/>
  <c r="M419" i="3" a="1"/>
  <c r="M419" i="3" s="1"/>
  <c r="N419" i="3" s="1"/>
  <c r="M348" i="3" a="1"/>
  <c r="M348" i="3" s="1"/>
  <c r="N348" i="3" s="1"/>
  <c r="M64" i="3" a="1"/>
  <c r="M64" i="3" s="1"/>
  <c r="N64" i="3" s="1"/>
  <c r="M413" i="3" a="1"/>
  <c r="M413" i="3" s="1"/>
  <c r="N413" i="3" s="1"/>
  <c r="M264" i="3" a="1"/>
  <c r="M264" i="3" s="1"/>
  <c r="N264" i="3" s="1"/>
  <c r="M442" i="3" a="1"/>
  <c r="M442" i="3" s="1"/>
  <c r="N442" i="3" s="1"/>
  <c r="M109" i="3" a="1"/>
  <c r="M109" i="3" s="1"/>
  <c r="N109" i="3" s="1"/>
  <c r="M375" i="3" a="1"/>
  <c r="M375" i="3" s="1"/>
  <c r="N375" i="3" s="1"/>
  <c r="M363" i="3" a="1"/>
  <c r="M363" i="3" s="1"/>
  <c r="N363" i="3" s="1"/>
  <c r="M257" i="3" a="1"/>
  <c r="M257" i="3" s="1"/>
  <c r="N257" i="3" s="1"/>
  <c r="M200" i="3" a="1"/>
  <c r="M200" i="3" s="1"/>
  <c r="N200" i="3" s="1"/>
  <c r="M448" i="3" a="1"/>
  <c r="M448" i="3" s="1"/>
  <c r="N448" i="3" s="1"/>
  <c r="M452" i="3" a="1"/>
  <c r="M452" i="3" s="1"/>
  <c r="N452" i="3" s="1"/>
  <c r="M312" i="3" a="1"/>
  <c r="M312" i="3" s="1"/>
  <c r="N312" i="3" s="1"/>
  <c r="M331" i="3" a="1"/>
  <c r="M331" i="3" s="1"/>
  <c r="N331" i="3" s="1"/>
  <c r="M70" i="3" a="1"/>
  <c r="M70" i="3" s="1"/>
  <c r="N70" i="3" s="1"/>
  <c r="M384" i="3" a="1"/>
  <c r="M384" i="3" s="1"/>
  <c r="N384" i="3" s="1"/>
  <c r="M282" i="3" a="1"/>
  <c r="M282" i="3" s="1"/>
  <c r="N282" i="3" s="1"/>
  <c r="M444" i="3" a="1"/>
  <c r="M444" i="3" s="1"/>
  <c r="N444" i="3" s="1"/>
  <c r="M319" i="3" a="1"/>
  <c r="M319" i="3" s="1"/>
  <c r="N319" i="3" s="1"/>
  <c r="M506" i="3" a="1"/>
  <c r="M506" i="3" s="1"/>
  <c r="N506" i="3" s="1"/>
  <c r="M521" i="3" a="1"/>
  <c r="M521" i="3" s="1"/>
  <c r="M224" i="3" a="1"/>
  <c r="M224" i="3" s="1"/>
  <c r="N224" i="3" s="1"/>
  <c r="M269" i="3" a="1"/>
  <c r="M269" i="3" s="1"/>
  <c r="N269" i="3" s="1"/>
  <c r="M509" i="3" a="1"/>
  <c r="M509" i="3" s="1"/>
  <c r="N509" i="3" s="1"/>
  <c r="M382" i="3" a="1"/>
  <c r="M382" i="3" s="1"/>
  <c r="N382" i="3" s="1"/>
  <c r="M228" i="3" a="1"/>
  <c r="M228" i="3" s="1"/>
  <c r="N228" i="3" s="1"/>
  <c r="M134" i="3" a="1"/>
  <c r="M134" i="3" s="1"/>
  <c r="N134" i="3" s="1"/>
  <c r="M165" i="3" a="1"/>
  <c r="M165" i="3" s="1"/>
  <c r="N165" i="3" s="1"/>
  <c r="M374" i="3" a="1"/>
  <c r="M374" i="3" s="1"/>
  <c r="N374" i="3" s="1"/>
  <c r="M458" i="3" a="1"/>
  <c r="M458" i="3" s="1"/>
  <c r="N458" i="3" s="1"/>
  <c r="M315" i="3" a="1"/>
  <c r="M315" i="3" s="1"/>
  <c r="N315" i="3" s="1"/>
  <c r="M369" i="3" a="1"/>
  <c r="M369" i="3" s="1"/>
  <c r="N369" i="3" s="1"/>
  <c r="M175" i="3" a="1"/>
  <c r="M175" i="3" s="1"/>
  <c r="N175" i="3" s="1"/>
  <c r="M139" i="3" a="1"/>
  <c r="M139" i="3" s="1"/>
  <c r="N139" i="3" s="1"/>
  <c r="M346" i="3" a="1"/>
  <c r="M346" i="3" s="1"/>
  <c r="N346" i="3" s="1"/>
  <c r="M244" i="3" a="1"/>
  <c r="M244" i="3" s="1"/>
  <c r="N244" i="3" s="1"/>
  <c r="M430" i="3" a="1"/>
  <c r="M430" i="3" s="1"/>
  <c r="N430" i="3" s="1"/>
  <c r="M239" i="3" a="1"/>
  <c r="M239" i="3" s="1"/>
  <c r="N239" i="3" s="1"/>
  <c r="M475" i="3" a="1"/>
  <c r="M475" i="3" s="1"/>
  <c r="N475" i="3" s="1"/>
  <c r="M108" i="3" a="1"/>
  <c r="M108" i="3" s="1"/>
  <c r="N108" i="3" s="1"/>
  <c r="M226" i="3" a="1"/>
  <c r="M226" i="3" s="1"/>
  <c r="N226" i="3" s="1"/>
  <c r="M462" i="3" a="1"/>
  <c r="M462" i="3" s="1"/>
  <c r="N462" i="3" s="1"/>
  <c r="M465" i="3" a="1"/>
  <c r="M465" i="3" s="1"/>
  <c r="N465" i="3" s="1"/>
  <c r="M101" i="3" a="1"/>
  <c r="M101" i="3" s="1"/>
  <c r="N101" i="3" s="1"/>
  <c r="M194" i="3" a="1"/>
  <c r="M194" i="3" s="1"/>
  <c r="N194" i="3" s="1"/>
  <c r="M347" i="3" a="1"/>
  <c r="M347" i="3" s="1"/>
  <c r="N347" i="3" s="1"/>
  <c r="M58" i="3" a="1"/>
  <c r="M58" i="3" s="1"/>
  <c r="N58" i="3" s="1"/>
  <c r="M245" i="3" a="1"/>
  <c r="M245" i="3" s="1"/>
  <c r="N245" i="3" s="1"/>
  <c r="M283" i="3" a="1"/>
  <c r="M283" i="3" s="1"/>
  <c r="N283" i="3" s="1"/>
  <c r="M405" i="3" a="1"/>
  <c r="M405" i="3" s="1"/>
  <c r="N405" i="3" s="1"/>
  <c r="M180" i="3" a="1"/>
  <c r="M180" i="3" s="1"/>
  <c r="N180" i="3" s="1"/>
  <c r="M377" i="3" a="1"/>
  <c r="M377" i="3" s="1"/>
  <c r="N377" i="3" s="1"/>
  <c r="M357" i="3" a="1"/>
  <c r="M357" i="3" s="1"/>
  <c r="N357" i="3" s="1"/>
  <c r="M246" i="3" a="1"/>
  <c r="M246" i="3" s="1"/>
  <c r="N246" i="3" s="1"/>
  <c r="M496" i="3" a="1"/>
  <c r="M496" i="3" s="1"/>
  <c r="N496" i="3" s="1"/>
  <c r="M300" i="3" a="1"/>
  <c r="M300" i="3" s="1"/>
  <c r="N300" i="3" s="1"/>
  <c r="M328" i="3" a="1"/>
  <c r="M328" i="3" s="1"/>
  <c r="N328" i="3" s="1"/>
  <c r="M114" i="3" a="1"/>
  <c r="M114" i="3" s="1"/>
  <c r="N114" i="3" s="1"/>
  <c r="M147" i="3" a="1"/>
  <c r="M147" i="3" s="1"/>
  <c r="N147" i="3" s="1"/>
  <c r="M305" i="3" a="1"/>
  <c r="M305" i="3" s="1"/>
  <c r="N305" i="3" s="1"/>
  <c r="M100" i="3" a="1"/>
  <c r="M100" i="3" s="1"/>
  <c r="N100" i="3" s="1"/>
  <c r="M212" i="3" a="1"/>
  <c r="M212" i="3" s="1"/>
  <c r="N212" i="3" s="1"/>
  <c r="M385" i="3" a="1"/>
  <c r="M385" i="3" s="1"/>
  <c r="N385" i="3" s="1"/>
  <c r="M227" i="3" a="1"/>
  <c r="M227" i="3" s="1"/>
  <c r="N227" i="3" s="1"/>
  <c r="M334" i="3" a="1"/>
  <c r="M334" i="3" s="1"/>
  <c r="N334" i="3" s="1"/>
  <c r="M355" i="3" a="1"/>
  <c r="M355" i="3" s="1"/>
  <c r="N355" i="3" s="1"/>
  <c r="M461" i="3" a="1"/>
  <c r="M461" i="3" s="1"/>
  <c r="N461" i="3" s="1"/>
  <c r="M85" i="3" a="1"/>
  <c r="M85" i="3" s="1"/>
  <c r="N85" i="3" s="1"/>
  <c r="M182" i="3" a="1"/>
  <c r="M182" i="3" s="1"/>
  <c r="N182" i="3" s="1"/>
  <c r="M486" i="3" a="1"/>
  <c r="M486" i="3" s="1"/>
  <c r="N486" i="3" s="1"/>
  <c r="M412" i="3" a="1"/>
  <c r="M412" i="3" s="1"/>
  <c r="N412" i="3" s="1"/>
  <c r="M459" i="3" a="1"/>
  <c r="M459" i="3" s="1"/>
  <c r="N459" i="3" s="1"/>
  <c r="M266" i="3" a="1"/>
  <c r="M266" i="3" s="1"/>
  <c r="N266" i="3" s="1"/>
  <c r="M236" i="3" a="1"/>
  <c r="M236" i="3" s="1"/>
  <c r="N236" i="3" s="1"/>
  <c r="M407" i="3" a="1"/>
  <c r="M407" i="3" s="1"/>
  <c r="N407" i="3" s="1"/>
  <c r="M71" i="3" a="1"/>
  <c r="M71" i="3" s="1"/>
  <c r="N71" i="3" s="1"/>
  <c r="M417" i="3" a="1"/>
  <c r="M417" i="3" s="1"/>
  <c r="N417" i="3" s="1"/>
  <c r="M422" i="3" a="1"/>
  <c r="M422" i="3" s="1"/>
  <c r="N422" i="3" s="1"/>
  <c r="M240" i="3" a="1"/>
  <c r="M240" i="3" s="1"/>
  <c r="N240" i="3" s="1"/>
  <c r="M361" i="3" a="1"/>
  <c r="M361" i="3" s="1"/>
  <c r="N361" i="3" s="1"/>
  <c r="M229" i="3" a="1"/>
  <c r="M229" i="3" s="1"/>
  <c r="N229" i="3" s="1"/>
  <c r="M425" i="3" a="1"/>
  <c r="M425" i="3" s="1"/>
  <c r="N425" i="3" s="1"/>
  <c r="M129" i="3" a="1"/>
  <c r="M129" i="3" s="1"/>
  <c r="N129" i="3" s="1"/>
  <c r="M99" i="3" a="1"/>
  <c r="M99" i="3" s="1"/>
  <c r="N99" i="3" s="1"/>
  <c r="M301" i="3" a="1"/>
  <c r="M301" i="3" s="1"/>
  <c r="N301" i="3" s="1"/>
  <c r="M299" i="3" a="1"/>
  <c r="M299" i="3" s="1"/>
  <c r="N299" i="3" s="1"/>
  <c r="M197" i="3" a="1"/>
  <c r="M197" i="3" s="1"/>
  <c r="N197" i="3" s="1"/>
  <c r="M220" i="3" a="1"/>
  <c r="M220" i="3" s="1"/>
  <c r="N220" i="3" s="1"/>
  <c r="M201" i="3" a="1"/>
  <c r="M201" i="3" s="1"/>
  <c r="N201" i="3" s="1"/>
  <c r="M356" i="3" a="1"/>
  <c r="M356" i="3" s="1"/>
  <c r="N356" i="3" s="1"/>
  <c r="M479" i="3" a="1"/>
  <c r="M479" i="3" s="1"/>
  <c r="N479" i="3" s="1"/>
  <c r="M166" i="3" a="1"/>
  <c r="M166" i="3" s="1"/>
  <c r="N166" i="3" s="1"/>
  <c r="M504" i="3" a="1"/>
  <c r="M504" i="3" s="1"/>
  <c r="N504" i="3" s="1"/>
  <c r="M457" i="3" a="1"/>
  <c r="M457" i="3" s="1"/>
  <c r="N457" i="3" s="1"/>
  <c r="M248" i="3" a="1"/>
  <c r="M248" i="3" s="1"/>
  <c r="N248" i="3" s="1"/>
  <c r="M399" i="3" a="1"/>
  <c r="M399" i="3" s="1"/>
  <c r="N399" i="3" s="1"/>
  <c r="M421" i="3" a="1"/>
  <c r="M421" i="3" s="1"/>
  <c r="N421" i="3" s="1"/>
  <c r="M267" i="3" a="1"/>
  <c r="M267" i="3" s="1"/>
  <c r="N267" i="3" s="1"/>
  <c r="M320" i="3" a="1"/>
  <c r="M320" i="3" s="1"/>
  <c r="N320" i="3" s="1"/>
  <c r="M372" i="3" a="1"/>
  <c r="M372" i="3" s="1"/>
  <c r="N372" i="3" s="1"/>
  <c r="M183" i="3" a="1"/>
  <c r="M183" i="3" s="1"/>
  <c r="N183" i="3" s="1"/>
  <c r="M199" i="3" a="1"/>
  <c r="M199" i="3" s="1"/>
  <c r="N199" i="3" s="1"/>
  <c r="M292" i="3" a="1"/>
  <c r="M292" i="3" s="1"/>
  <c r="N292" i="3" s="1"/>
  <c r="M211" i="3" a="1"/>
  <c r="M211" i="3" s="1"/>
  <c r="N211" i="3" s="1"/>
  <c r="M483" i="3" a="1"/>
  <c r="M483" i="3" s="1"/>
  <c r="N483" i="3" s="1"/>
  <c r="M130" i="3" a="1"/>
  <c r="M130" i="3" s="1"/>
  <c r="N130" i="3" s="1"/>
  <c r="M424" i="3" a="1"/>
  <c r="M424" i="3" s="1"/>
  <c r="N424" i="3" s="1"/>
  <c r="M73" i="3" a="1"/>
  <c r="M73" i="3" s="1"/>
  <c r="N73" i="3" s="1"/>
  <c r="M321" i="3" a="1"/>
  <c r="M321" i="3" s="1"/>
  <c r="N321" i="3" s="1"/>
  <c r="M351" i="3" a="1"/>
  <c r="M351" i="3" s="1"/>
  <c r="N351" i="3" s="1"/>
  <c r="M138" i="3" a="1"/>
  <c r="M138" i="3" s="1"/>
  <c r="N138" i="3" s="1"/>
  <c r="M77" i="3" a="1"/>
  <c r="M77" i="3" s="1"/>
  <c r="N77" i="3" s="1"/>
  <c r="M255" i="3" a="1"/>
  <c r="M255" i="3" s="1"/>
  <c r="N255" i="3" s="1"/>
  <c r="M318" i="3" a="1"/>
  <c r="M318" i="3" s="1"/>
  <c r="N318" i="3" s="1"/>
  <c r="M98" i="3" a="1"/>
  <c r="M98" i="3" s="1"/>
  <c r="N98" i="3" s="1"/>
  <c r="M379" i="3" a="1"/>
  <c r="M379" i="3" s="1"/>
  <c r="N379" i="3" s="1"/>
  <c r="M225" i="3" a="1"/>
  <c r="M225" i="3" s="1"/>
  <c r="N225" i="3" s="1"/>
  <c r="M380" i="3" a="1"/>
  <c r="M380" i="3" s="1"/>
  <c r="N380" i="3" s="1"/>
  <c r="M219" i="3" a="1"/>
  <c r="M219" i="3" s="1"/>
  <c r="N219" i="3" s="1"/>
  <c r="M115" i="3" a="1"/>
  <c r="M115" i="3" s="1"/>
  <c r="N115" i="3" s="1"/>
  <c r="M327" i="3" a="1"/>
  <c r="M327" i="3" s="1"/>
  <c r="N327" i="3" s="1"/>
  <c r="M472" i="3" a="1"/>
  <c r="M472" i="3" s="1"/>
  <c r="N472" i="3" s="1"/>
  <c r="M163" i="3" a="1"/>
  <c r="M163" i="3" s="1"/>
  <c r="N163" i="3" s="1"/>
  <c r="M243" i="3" a="1"/>
  <c r="M243" i="3" s="1"/>
  <c r="N243" i="3" s="1"/>
  <c r="M519" i="3" a="1"/>
  <c r="M519" i="3" s="1"/>
  <c r="M455" i="3" a="1"/>
  <c r="M455" i="3" s="1"/>
  <c r="N455" i="3" s="1"/>
  <c r="M173" i="3" a="1"/>
  <c r="M173" i="3" s="1"/>
  <c r="N173" i="3" s="1"/>
  <c r="M177" i="3" a="1"/>
  <c r="M177" i="3" s="1"/>
  <c r="N177" i="3" s="1"/>
  <c r="M366" i="3" a="1"/>
  <c r="M366" i="3" s="1"/>
  <c r="N366" i="3" s="1"/>
  <c r="M111" i="3" a="1"/>
  <c r="M111" i="3" s="1"/>
  <c r="N111" i="3" s="1"/>
  <c r="M253" i="3" a="1"/>
  <c r="M253" i="3" s="1"/>
  <c r="N253" i="3" s="1"/>
  <c r="M428" i="3" a="1"/>
  <c r="M428" i="3" s="1"/>
  <c r="N428" i="3" s="1"/>
  <c r="M449" i="3" a="1"/>
  <c r="M449" i="3" s="1"/>
  <c r="N449" i="3" s="1"/>
  <c r="M123" i="3" a="1"/>
  <c r="M123" i="3" s="1"/>
  <c r="N123" i="3" s="1"/>
  <c r="M492" i="3" a="1"/>
  <c r="M492" i="3" s="1"/>
  <c r="N492" i="3" s="1"/>
  <c r="M335" i="3" a="1"/>
  <c r="M335" i="3" s="1"/>
  <c r="N335" i="3" s="1"/>
  <c r="M447" i="3" a="1"/>
  <c r="M447" i="3" s="1"/>
  <c r="N447" i="3" s="1"/>
  <c r="M33" i="3" a="1"/>
  <c r="M33" i="3" s="1"/>
  <c r="M433" i="3" a="1"/>
  <c r="M433" i="3" s="1"/>
  <c r="N433" i="3" s="1"/>
  <c r="M171" i="3" a="1"/>
  <c r="M171" i="3" s="1"/>
  <c r="N171" i="3" s="1"/>
  <c r="M202" i="3" a="1"/>
  <c r="M202" i="3" s="1"/>
  <c r="N202" i="3" s="1"/>
  <c r="M178" i="3" a="1"/>
  <c r="M178" i="3" s="1"/>
  <c r="N178" i="3" s="1"/>
  <c r="M476" i="3" a="1"/>
  <c r="M476" i="3" s="1"/>
  <c r="N476" i="3" s="1"/>
  <c r="M296" i="3" a="1"/>
  <c r="M296" i="3" s="1"/>
  <c r="N296" i="3" s="1"/>
  <c r="M181" i="3" a="1"/>
  <c r="M181" i="3" s="1"/>
  <c r="N181" i="3" s="1"/>
  <c r="M343" i="3" a="1"/>
  <c r="M343" i="3" s="1"/>
  <c r="N343" i="3" s="1"/>
  <c r="M261" i="3" a="1"/>
  <c r="M261" i="3" s="1"/>
  <c r="N261" i="3" s="1"/>
  <c r="M495" i="3" a="1"/>
  <c r="M495" i="3" s="1"/>
  <c r="N495" i="3" s="1"/>
  <c r="M330" i="3" a="1"/>
  <c r="M330" i="3" s="1"/>
  <c r="N330" i="3" s="1"/>
  <c r="M198" i="3" a="1"/>
  <c r="M198" i="3" s="1"/>
  <c r="N198" i="3" s="1"/>
  <c r="M256" i="3" a="1"/>
  <c r="M256" i="3" s="1"/>
  <c r="N256" i="3" s="1"/>
  <c r="M491" i="3" a="1"/>
  <c r="M491" i="3" s="1"/>
  <c r="N491" i="3" s="1"/>
  <c r="M57" i="3" a="1"/>
  <c r="M57" i="3" s="1"/>
  <c r="N57" i="3" s="1"/>
  <c r="M196" i="3" a="1"/>
  <c r="M196" i="3" s="1"/>
  <c r="N196" i="3" s="1"/>
  <c r="M365" i="3" a="1"/>
  <c r="M365" i="3" s="1"/>
  <c r="N365" i="3" s="1"/>
  <c r="M102" i="3" a="1"/>
  <c r="M102" i="3" s="1"/>
  <c r="N102" i="3" s="1"/>
  <c r="M262" i="3" a="1"/>
  <c r="M262" i="3" s="1"/>
  <c r="N262" i="3" s="1"/>
  <c r="M210" i="3" a="1"/>
  <c r="M210" i="3" s="1"/>
  <c r="N210" i="3" s="1"/>
  <c r="M259" i="3" a="1"/>
  <c r="M259" i="3" s="1"/>
  <c r="N259" i="3" s="1"/>
  <c r="M209" i="3" a="1"/>
  <c r="M209" i="3" s="1"/>
  <c r="N209" i="3" s="1"/>
  <c r="M289" i="3" a="1"/>
  <c r="M289" i="3" s="1"/>
  <c r="N289" i="3" s="1"/>
  <c r="M154" i="3" a="1"/>
  <c r="M154" i="3" s="1"/>
  <c r="N154" i="3" s="1"/>
  <c r="M516" i="3" a="1"/>
  <c r="M516" i="3" s="1"/>
  <c r="M164" i="3" a="1"/>
  <c r="M164" i="3" s="1"/>
  <c r="N164" i="3" s="1"/>
  <c r="M142" i="3" a="1"/>
  <c r="M142" i="3" s="1"/>
  <c r="N142" i="3" s="1"/>
  <c r="M311" i="3" a="1"/>
  <c r="M311" i="3" s="1"/>
  <c r="N311" i="3" s="1"/>
  <c r="M117" i="3" a="1"/>
  <c r="M117" i="3" s="1"/>
  <c r="N117" i="3" s="1"/>
  <c r="M124" i="3" a="1"/>
  <c r="M124" i="3" s="1"/>
  <c r="N124" i="3" s="1"/>
  <c r="M95" i="3" a="1"/>
  <c r="M95" i="3" s="1"/>
  <c r="N95" i="3" s="1"/>
  <c r="M517" i="3" a="1"/>
  <c r="M517" i="3" s="1"/>
  <c r="M427" i="3" a="1"/>
  <c r="M427" i="3" s="1"/>
  <c r="N427" i="3" s="1"/>
  <c r="M364" i="3" a="1"/>
  <c r="M364" i="3" s="1"/>
  <c r="N364" i="3" s="1"/>
  <c r="M103" i="3" a="1"/>
  <c r="M103" i="3" s="1"/>
  <c r="N103" i="3" s="1"/>
  <c r="M121" i="3" a="1"/>
  <c r="M121" i="3" s="1"/>
  <c r="N121" i="3" s="1"/>
  <c r="M484" i="3" a="1"/>
  <c r="M484" i="3" s="1"/>
  <c r="N484" i="3" s="1"/>
  <c r="M470" i="3" a="1"/>
  <c r="M470" i="3" s="1"/>
  <c r="N470" i="3" s="1"/>
  <c r="M485" i="3" a="1"/>
  <c r="M485" i="3" s="1"/>
  <c r="N485" i="3" s="1"/>
  <c r="M340" i="3" a="1"/>
  <c r="M340" i="3" s="1"/>
  <c r="N340" i="3" s="1"/>
  <c r="M314" i="3" a="1"/>
  <c r="M314" i="3" s="1"/>
  <c r="N314" i="3" s="1"/>
  <c r="M420" i="3" a="1"/>
  <c r="M420" i="3" s="1"/>
  <c r="N420" i="3" s="1"/>
  <c r="M332" i="3" a="1"/>
  <c r="M332" i="3" s="1"/>
  <c r="N332" i="3" s="1"/>
  <c r="M308" i="3" a="1"/>
  <c r="M308" i="3" s="1"/>
  <c r="N308" i="3" s="1"/>
  <c r="M218" i="3" a="1"/>
  <c r="M218" i="3" s="1"/>
  <c r="N218" i="3" s="1"/>
  <c r="M94" i="3" a="1"/>
  <c r="M94" i="3" s="1"/>
  <c r="N94" i="3" s="1"/>
  <c r="M268" i="3" a="1"/>
  <c r="M268" i="3" s="1"/>
  <c r="N268" i="3" s="1"/>
  <c r="M206" i="3" a="1"/>
  <c r="M206" i="3" s="1"/>
  <c r="N206" i="3" s="1"/>
  <c r="M270" i="3" a="1"/>
  <c r="M270" i="3" s="1"/>
  <c r="N270" i="3" s="1"/>
  <c r="M322" i="3" a="1"/>
  <c r="M322" i="3" s="1"/>
  <c r="N322" i="3" s="1"/>
  <c r="M437" i="3" a="1"/>
  <c r="M437" i="3" s="1"/>
  <c r="N437" i="3" s="1"/>
  <c r="M52" i="3" a="1"/>
  <c r="M52" i="3" s="1"/>
  <c r="N52" i="3" s="1"/>
  <c r="M249" i="3" a="1"/>
  <c r="M249" i="3" s="1"/>
  <c r="N249" i="3" s="1"/>
  <c r="M381" i="3" a="1"/>
  <c r="M381" i="3" s="1"/>
  <c r="N381" i="3" s="1"/>
  <c r="M149" i="3" a="1"/>
  <c r="M149" i="3" s="1"/>
  <c r="N149" i="3" s="1"/>
  <c r="M148" i="3" a="1"/>
  <c r="M148" i="3" s="1"/>
  <c r="N148" i="3" s="1"/>
  <c r="M188" i="3" a="1"/>
  <c r="M188" i="3" s="1"/>
  <c r="N188" i="3" s="1"/>
  <c r="M353" i="3" a="1"/>
  <c r="M353" i="3" s="1"/>
  <c r="N353" i="3" s="1"/>
  <c r="M189" i="3" a="1"/>
  <c r="M189" i="3" s="1"/>
  <c r="N189" i="3" s="1"/>
  <c r="M132" i="3" a="1"/>
  <c r="M132" i="3" s="1"/>
  <c r="N132" i="3" s="1"/>
  <c r="M241" i="3" a="1"/>
  <c r="M241" i="3" s="1"/>
  <c r="N241" i="3" s="1"/>
  <c r="M403" i="3" a="1"/>
  <c r="M403" i="3" s="1"/>
  <c r="N403" i="3" s="1"/>
  <c r="M341" i="3" a="1"/>
  <c r="M341" i="3" s="1"/>
  <c r="N341" i="3" s="1"/>
  <c r="M440" i="3" a="1"/>
  <c r="M440" i="3" s="1"/>
  <c r="N440" i="3" s="1"/>
  <c r="M105" i="3" a="1"/>
  <c r="M105" i="3" s="1"/>
  <c r="N105" i="3" s="1"/>
  <c r="M453" i="3" a="1"/>
  <c r="M453" i="3" s="1"/>
  <c r="N453" i="3" s="1"/>
  <c r="M155" i="3" a="1"/>
  <c r="M155" i="3" s="1"/>
  <c r="N155" i="3" s="1"/>
  <c r="M159" i="3" a="1"/>
  <c r="M159" i="3" s="1"/>
  <c r="N159" i="3" s="1"/>
  <c r="M93" i="3" a="1"/>
  <c r="M93" i="3" s="1"/>
  <c r="N93" i="3" s="1"/>
  <c r="M426" i="3" a="1"/>
  <c r="M426" i="3" s="1"/>
  <c r="N426" i="3" s="1"/>
  <c r="M499" i="3" a="1"/>
  <c r="M499" i="3" s="1"/>
  <c r="N499" i="3" s="1"/>
  <c r="M141" i="3" a="1"/>
  <c r="M141" i="3" s="1"/>
  <c r="N141" i="3" s="1"/>
  <c r="M302" i="3" a="1"/>
  <c r="M302" i="3" s="1"/>
  <c r="N302" i="3" s="1"/>
  <c r="M237" i="3" a="1"/>
  <c r="M237" i="3" s="1"/>
  <c r="N237" i="3" s="1"/>
  <c r="M258" i="3" a="1"/>
  <c r="M258" i="3" s="1"/>
  <c r="N258" i="3" s="1"/>
  <c r="M127" i="3" a="1"/>
  <c r="M127" i="3" s="1"/>
  <c r="N127" i="3" s="1"/>
  <c r="M468" i="3" a="1"/>
  <c r="M468" i="3" s="1"/>
  <c r="N468" i="3" s="1"/>
  <c r="M242" i="3" a="1"/>
  <c r="M242" i="3" s="1"/>
  <c r="N242" i="3" s="1"/>
  <c r="M392" i="3" a="1"/>
  <c r="M392" i="3" s="1"/>
  <c r="N392" i="3" s="1"/>
  <c r="M167" i="3" a="1"/>
  <c r="M167" i="3" s="1"/>
  <c r="N167" i="3" s="1"/>
  <c r="M277" i="3" a="1"/>
  <c r="M277" i="3" s="1"/>
  <c r="N277" i="3" s="1"/>
  <c r="M432" i="3" a="1"/>
  <c r="M432" i="3" s="1"/>
  <c r="N432" i="3" s="1"/>
  <c r="M490" i="3" a="1"/>
  <c r="M490" i="3" s="1"/>
  <c r="N490" i="3" s="1"/>
  <c r="M429" i="3" a="1"/>
  <c r="M429" i="3" s="1"/>
  <c r="N429" i="3" s="1"/>
  <c r="M34" i="3" a="1"/>
  <c r="M34" i="3" s="1"/>
  <c r="M401" i="3" a="1"/>
  <c r="M401" i="3" s="1"/>
  <c r="N401" i="3" s="1"/>
  <c r="M477" i="3" a="1"/>
  <c r="M477" i="3" s="1"/>
  <c r="N477" i="3" s="1"/>
  <c r="M90" i="3" a="1"/>
  <c r="M90" i="3" s="1"/>
  <c r="N90" i="3" s="1"/>
  <c r="M232" i="3" a="1"/>
  <c r="M232" i="3" s="1"/>
  <c r="N232" i="3" s="1"/>
  <c r="M339" i="3" a="1"/>
  <c r="M339" i="3" s="1"/>
  <c r="N339" i="3" s="1"/>
  <c r="M524" i="3" a="1"/>
  <c r="M524" i="3" s="1"/>
  <c r="M162" i="3" a="1"/>
  <c r="M162" i="3" s="1"/>
  <c r="N162" i="3" s="1"/>
  <c r="M51" i="3" a="1"/>
  <c r="M51" i="3" s="1"/>
  <c r="M324" i="3" a="1"/>
  <c r="M324" i="3" s="1"/>
  <c r="N324" i="3" s="1"/>
  <c r="M397" i="3" a="1"/>
  <c r="M397" i="3" s="1"/>
  <c r="N397" i="3" s="1"/>
  <c r="M213" i="3" a="1"/>
  <c r="M213" i="3" s="1"/>
  <c r="N213" i="3" s="1"/>
  <c r="M395" i="3" a="1"/>
  <c r="M395" i="3" s="1"/>
  <c r="N395" i="3" s="1"/>
  <c r="M84" i="3" a="1"/>
  <c r="M84" i="3" s="1"/>
  <c r="N84" i="3" s="1"/>
  <c r="M195" i="3" a="1"/>
  <c r="M195" i="3" s="1"/>
  <c r="N195" i="3" s="1"/>
  <c r="M187" i="3" a="1"/>
  <c r="M187" i="3" s="1"/>
  <c r="N187" i="3" s="1"/>
  <c r="M389" i="3" a="1"/>
  <c r="M389" i="3" s="1"/>
  <c r="N389" i="3" s="1"/>
  <c r="M416" i="3" a="1"/>
  <c r="M416" i="3" s="1"/>
  <c r="N416" i="3" s="1"/>
  <c r="M439" i="3" a="1"/>
  <c r="M439" i="3" s="1"/>
  <c r="N439" i="3" s="1"/>
  <c r="M450" i="3" a="1"/>
  <c r="M450" i="3" s="1"/>
  <c r="N450" i="3" s="1"/>
  <c r="M192" i="3" a="1"/>
  <c r="M192" i="3" s="1"/>
  <c r="N192" i="3" s="1"/>
  <c r="M404" i="3" a="1"/>
  <c r="M404" i="3" s="1"/>
  <c r="N404" i="3" s="1"/>
  <c r="M35" i="3" a="1"/>
  <c r="M35" i="3" s="1"/>
  <c r="M125" i="3" a="1"/>
  <c r="M125" i="3" s="1"/>
  <c r="N125" i="3" s="1"/>
  <c r="M61" i="3" a="1"/>
  <c r="M61" i="3" s="1"/>
  <c r="N61" i="3" s="1"/>
  <c r="M288" i="3" a="1"/>
  <c r="M288" i="3" s="1"/>
  <c r="N288" i="3" s="1"/>
  <c r="M345" i="3" a="1"/>
  <c r="M345" i="3" s="1"/>
  <c r="N345" i="3" s="1"/>
  <c r="M144" i="3" a="1"/>
  <c r="M144" i="3" s="1"/>
  <c r="N144" i="3" s="1"/>
  <c r="M68" i="3" a="1"/>
  <c r="M68" i="3" s="1"/>
  <c r="N68" i="3" s="1"/>
  <c r="M298" i="3" a="1"/>
  <c r="M298" i="3" s="1"/>
  <c r="N298" i="3" s="1"/>
  <c r="M441" i="3" a="1"/>
  <c r="M441" i="3" s="1"/>
  <c r="N441" i="3" s="1"/>
  <c r="M118" i="3" a="1"/>
  <c r="M118" i="3" s="1"/>
  <c r="N118" i="3" s="1"/>
  <c r="M39" i="3" a="1"/>
  <c r="M39" i="3" s="1"/>
  <c r="M445" i="3" a="1"/>
  <c r="M445" i="3" s="1"/>
  <c r="N445" i="3" s="1"/>
  <c r="M316" i="3" a="1"/>
  <c r="M316" i="3" s="1"/>
  <c r="N316" i="3" s="1"/>
  <c r="M126" i="3" a="1"/>
  <c r="M126" i="3" s="1"/>
  <c r="N126" i="3" s="1"/>
  <c r="M62" i="3" a="1"/>
  <c r="M62" i="3" s="1"/>
  <c r="N62" i="3" s="1"/>
  <c r="M230" i="3" a="1"/>
  <c r="M230" i="3" s="1"/>
  <c r="N230" i="3" s="1"/>
  <c r="M434" i="3" a="1"/>
  <c r="M434" i="3" s="1"/>
  <c r="N434" i="3" s="1"/>
  <c r="M436" i="3" a="1"/>
  <c r="M436" i="3" s="1"/>
  <c r="N436" i="3" s="1"/>
  <c r="M143" i="3" a="1"/>
  <c r="M143" i="3" s="1"/>
  <c r="N143" i="3" s="1"/>
  <c r="M120" i="3" a="1"/>
  <c r="M120" i="3" s="1"/>
  <c r="N120" i="3" s="1"/>
  <c r="M223" i="3" a="1"/>
  <c r="M223" i="3" s="1"/>
  <c r="N223" i="3" s="1"/>
  <c r="M276" i="3" a="1"/>
  <c r="M276" i="3" s="1"/>
  <c r="N276" i="3" s="1"/>
  <c r="M172" i="3" a="1"/>
  <c r="M172" i="3" s="1"/>
  <c r="N172" i="3" s="1"/>
  <c r="M489" i="3" a="1"/>
  <c r="M489" i="3" s="1"/>
  <c r="N489" i="3" s="1"/>
  <c r="M463" i="3" a="1"/>
  <c r="M463" i="3" s="1"/>
  <c r="N463" i="3" s="1"/>
  <c r="M501" i="3" a="1"/>
  <c r="M501" i="3" s="1"/>
  <c r="N501" i="3" s="1"/>
  <c r="M37" i="3" a="1"/>
  <c r="M37" i="3" s="1"/>
  <c r="M349" i="3" a="1"/>
  <c r="M349" i="3" s="1"/>
  <c r="N349" i="3" s="1"/>
  <c r="M358" i="3" a="1"/>
  <c r="M358" i="3" s="1"/>
  <c r="N358" i="3" s="1"/>
  <c r="M55" i="3" a="1"/>
  <c r="M55" i="3" s="1"/>
  <c r="N55" i="3" s="1"/>
  <c r="M354" i="3" a="1"/>
  <c r="M354" i="3" s="1"/>
  <c r="N354" i="3" s="1"/>
  <c r="M137" i="3" a="1"/>
  <c r="M137" i="3" s="1"/>
  <c r="N137" i="3" s="1"/>
  <c r="M410" i="3" a="1"/>
  <c r="M410" i="3" s="1"/>
  <c r="N410" i="3" s="1"/>
  <c r="M67" i="3" a="1"/>
  <c r="M67" i="3" s="1"/>
  <c r="N67" i="3" s="1"/>
  <c r="M286" i="3" a="1"/>
  <c r="M286" i="3" s="1"/>
  <c r="N286" i="3" s="1"/>
  <c r="M140" i="3" a="1"/>
  <c r="M140" i="3" s="1"/>
  <c r="N140" i="3" s="1"/>
  <c r="M326" i="3" a="1"/>
  <c r="M326" i="3" s="1"/>
  <c r="N326" i="3" s="1"/>
  <c r="M36" i="3" a="1"/>
  <c r="M36" i="3" s="1"/>
  <c r="M150" i="3" a="1"/>
  <c r="M150" i="3" s="1"/>
  <c r="N150" i="3" s="1"/>
  <c r="M88" i="3" a="1"/>
  <c r="M88" i="3" s="1"/>
  <c r="N88" i="3" s="1"/>
  <c r="M170" i="3" a="1"/>
  <c r="M170" i="3" s="1"/>
  <c r="N170" i="3" s="1"/>
  <c r="M238" i="3" a="1"/>
  <c r="M238" i="3" s="1"/>
  <c r="N238" i="3" s="1"/>
  <c r="M169" i="3" a="1"/>
  <c r="M169" i="3" s="1"/>
  <c r="N169" i="3" s="1"/>
  <c r="M96" i="3" a="1"/>
  <c r="M96" i="3" s="1"/>
  <c r="N96" i="3" s="1"/>
  <c r="M376" i="3" a="1"/>
  <c r="M376" i="3" s="1"/>
  <c r="N376" i="3" s="1"/>
  <c r="M367" i="3" a="1"/>
  <c r="M367" i="3" s="1"/>
  <c r="N367" i="3" s="1"/>
  <c r="M92" i="3" a="1"/>
  <c r="M92" i="3" s="1"/>
  <c r="N92" i="3" s="1"/>
  <c r="M290" i="3" a="1"/>
  <c r="M290" i="3" s="1"/>
  <c r="N290" i="3" s="1"/>
  <c r="M313" i="3" a="1"/>
  <c r="M313" i="3" s="1"/>
  <c r="N313" i="3" s="1"/>
  <c r="M297" i="3" a="1"/>
  <c r="M297" i="3" s="1"/>
  <c r="N297" i="3" s="1"/>
  <c r="M482" i="3" a="1"/>
  <c r="M482" i="3" s="1"/>
  <c r="N482" i="3" s="1"/>
  <c r="M478" i="3" a="1"/>
  <c r="M478" i="3" s="1"/>
  <c r="N478" i="3" s="1"/>
  <c r="M82" i="3" a="1"/>
  <c r="M82" i="3" s="1"/>
  <c r="N82" i="3" s="1"/>
  <c r="M216" i="3" a="1"/>
  <c r="M216" i="3" s="1"/>
  <c r="N216" i="3" s="1"/>
  <c r="M409" i="3" a="1"/>
  <c r="M409" i="3" s="1"/>
  <c r="N409" i="3" s="1"/>
  <c r="M344" i="3" a="1"/>
  <c r="M344" i="3" s="1"/>
  <c r="N344" i="3" s="1"/>
  <c r="M359" i="3" a="1"/>
  <c r="M359" i="3" s="1"/>
  <c r="N359" i="3" s="1"/>
  <c r="M208" i="3" a="1"/>
  <c r="M208" i="3" s="1"/>
  <c r="N208" i="3" s="1"/>
  <c r="M451" i="3" a="1"/>
  <c r="M451" i="3" s="1"/>
  <c r="N451" i="3" s="1"/>
  <c r="M214" i="3" a="1"/>
  <c r="M214" i="3" s="1"/>
  <c r="N214" i="3" s="1"/>
  <c r="M336" i="3" a="1"/>
  <c r="M336" i="3" s="1"/>
  <c r="N336" i="3" s="1"/>
  <c r="M406" i="3" a="1"/>
  <c r="M406" i="3" s="1"/>
  <c r="N406" i="3" s="1"/>
  <c r="M112" i="3" a="1"/>
  <c r="M112" i="3" s="1"/>
  <c r="N112" i="3" s="1"/>
  <c r="M38" i="3" a="1"/>
  <c r="M38" i="3" s="1"/>
  <c r="M370" i="3" a="1"/>
  <c r="M370" i="3" s="1"/>
  <c r="N370" i="3" s="1"/>
  <c r="M391" i="3" a="1"/>
  <c r="M391" i="3" s="1"/>
  <c r="N391" i="3" s="1"/>
  <c r="M323" i="3" a="1"/>
  <c r="M323" i="3" s="1"/>
  <c r="N323" i="3" s="1"/>
  <c r="M325" i="3" a="1"/>
  <c r="M325" i="3" s="1"/>
  <c r="N325" i="3" s="1"/>
  <c r="M107" i="3" a="1"/>
  <c r="M107" i="3" s="1"/>
  <c r="N107" i="3" s="1"/>
  <c r="M156" i="3" a="1"/>
  <c r="M156" i="3" s="1"/>
  <c r="N156" i="3" s="1"/>
  <c r="M471" i="3" a="1"/>
  <c r="M471" i="3" s="1"/>
  <c r="N471" i="3" s="1"/>
  <c r="M371" i="3" a="1"/>
  <c r="M371" i="3" s="1"/>
  <c r="N371" i="3" s="1"/>
  <c r="M122" i="3" a="1"/>
  <c r="M122" i="3" s="1"/>
  <c r="N122" i="3" s="1"/>
  <c r="M191" i="3" a="1"/>
  <c r="M191" i="3" s="1"/>
  <c r="N191" i="3" s="1"/>
  <c r="M72" i="3" a="1"/>
  <c r="M72" i="3" s="1"/>
  <c r="N72" i="3" s="1"/>
  <c r="M205" i="3" a="1"/>
  <c r="M205" i="3" s="1"/>
  <c r="N205" i="3" s="1"/>
  <c r="M304" i="3" a="1"/>
  <c r="M304" i="3" s="1"/>
  <c r="N304" i="3" s="1"/>
  <c r="M337" i="3" a="1"/>
  <c r="M337" i="3" s="1"/>
  <c r="N337" i="3" s="1"/>
  <c r="M373" i="3" a="1"/>
  <c r="M373" i="3" s="1"/>
  <c r="N373" i="3" s="1"/>
  <c r="M222" i="3" a="1"/>
  <c r="M222" i="3" s="1"/>
  <c r="N222" i="3" s="1"/>
  <c r="M119" i="3" a="1"/>
  <c r="M119" i="3" s="1"/>
  <c r="N119" i="3" s="1"/>
  <c r="M231" i="3" a="1"/>
  <c r="M231" i="3" s="1"/>
  <c r="N231" i="3" s="1"/>
  <c r="M352" i="3" a="1"/>
  <c r="M352" i="3" s="1"/>
  <c r="N352" i="3" s="1"/>
  <c r="M498" i="3" a="1"/>
  <c r="M498" i="3" s="1"/>
  <c r="N498" i="3" s="1"/>
  <c r="M135" i="3" a="1"/>
  <c r="M135" i="3" s="1"/>
  <c r="N135" i="3" s="1"/>
  <c r="M233" i="3" a="1"/>
  <c r="M233" i="3" s="1"/>
  <c r="N233" i="3" s="1"/>
  <c r="M443" i="3" a="1"/>
  <c r="M443" i="3" s="1"/>
  <c r="N443" i="3" s="1"/>
  <c r="M383" i="3" a="1"/>
  <c r="M383" i="3" s="1"/>
  <c r="N383" i="3" s="1"/>
  <c r="M507" i="3" a="1"/>
  <c r="M507" i="3" s="1"/>
  <c r="N507" i="3" s="1"/>
  <c r="M56" i="3" a="1"/>
  <c r="M56" i="3" s="1"/>
  <c r="N56" i="3" s="1"/>
  <c r="M285" i="3" a="1"/>
  <c r="M285" i="3" s="1"/>
  <c r="N285" i="3" s="1"/>
  <c r="M310" i="3" a="1"/>
  <c r="M310" i="3" s="1"/>
  <c r="N310" i="3" s="1"/>
  <c r="M342" i="3" a="1"/>
  <c r="M342" i="3" s="1"/>
  <c r="N342" i="3" s="1"/>
  <c r="M207" i="3" a="1"/>
  <c r="M207" i="3" s="1"/>
  <c r="N207" i="3" s="1"/>
  <c r="M293" i="3" a="1"/>
  <c r="M293" i="3" s="1"/>
  <c r="N293" i="3" s="1"/>
  <c r="M408" i="3" a="1"/>
  <c r="M408" i="3" s="1"/>
  <c r="N408" i="3" s="1"/>
  <c r="M113" i="3" a="1"/>
  <c r="M113" i="3" s="1"/>
  <c r="N113" i="3" s="1"/>
  <c r="M400" i="3" a="1"/>
  <c r="M400" i="3" s="1"/>
  <c r="N400" i="3" s="1"/>
  <c r="M284" i="3" a="1"/>
  <c r="M284" i="3" s="1"/>
  <c r="N284" i="3" s="1"/>
  <c r="M398" i="3" a="1"/>
  <c r="M398" i="3" s="1"/>
  <c r="N398" i="3" s="1"/>
  <c r="M215" i="3" a="1"/>
  <c r="M215" i="3" s="1"/>
  <c r="N215" i="3" s="1"/>
  <c r="M260" i="3" a="1"/>
  <c r="M260" i="3" s="1"/>
  <c r="N260" i="3" s="1"/>
  <c r="M307" i="3" a="1"/>
  <c r="M307" i="3" s="1"/>
  <c r="N307" i="3" s="1"/>
  <c r="M526" i="3" a="1"/>
  <c r="M526" i="3" s="1"/>
  <c r="M76" i="3" a="1"/>
  <c r="M76" i="3" s="1"/>
  <c r="N76" i="3" s="1"/>
  <c r="M160" i="3" a="1"/>
  <c r="M160" i="3" s="1"/>
  <c r="N160" i="3" s="1"/>
  <c r="M247" i="3" a="1"/>
  <c r="M247" i="3" s="1"/>
  <c r="N247" i="3" s="1"/>
  <c r="M418" i="3" a="1"/>
  <c r="M418" i="3" s="1"/>
  <c r="N418" i="3" s="1"/>
  <c r="M274" i="3" a="1"/>
  <c r="M274" i="3" s="1"/>
  <c r="N274" i="3" s="1"/>
  <c r="M309" i="3" a="1"/>
  <c r="M309" i="3" s="1"/>
  <c r="N309" i="3" s="1"/>
  <c r="M190" i="3" a="1"/>
  <c r="M190" i="3" s="1"/>
  <c r="N190" i="3" s="1"/>
  <c r="M402" i="3" a="1"/>
  <c r="M402" i="3" s="1"/>
  <c r="N402" i="3" s="1"/>
  <c r="M505" i="3" a="1"/>
  <c r="M505" i="3" s="1"/>
  <c r="N505" i="3" s="1"/>
  <c r="M78" i="3" a="1"/>
  <c r="M78" i="3" s="1"/>
  <c r="N78" i="3" s="1"/>
  <c r="M508" i="3" a="1"/>
  <c r="M508" i="3" s="1"/>
  <c r="N508" i="3" s="1"/>
  <c r="M466" i="3" a="1"/>
  <c r="M466" i="3" s="1"/>
  <c r="N466" i="3" s="1"/>
  <c r="M97" i="3" a="1"/>
  <c r="M97" i="3" s="1"/>
  <c r="N97" i="3" s="1"/>
  <c r="M60" i="3" a="1"/>
  <c r="M60" i="3" s="1"/>
  <c r="N60" i="3" s="1"/>
  <c r="M146" i="3" a="1"/>
  <c r="M146" i="3" s="1"/>
  <c r="N146" i="3" s="1"/>
  <c r="M386" i="3" a="1"/>
  <c r="M386" i="3" s="1"/>
  <c r="N386" i="3" s="1"/>
  <c r="M431" i="3" a="1"/>
  <c r="M431" i="3" s="1"/>
  <c r="N431" i="3" s="1"/>
  <c r="M525" i="3" a="1"/>
  <c r="M525" i="3" s="1"/>
  <c r="M69" i="3" a="1"/>
  <c r="M69" i="3" s="1"/>
  <c r="N69" i="3" s="1"/>
  <c r="M280" i="3" a="1"/>
  <c r="M280" i="3" s="1"/>
  <c r="N280" i="3" s="1"/>
  <c r="M467" i="3" a="1"/>
  <c r="M467" i="3" s="1"/>
  <c r="N467" i="3" s="1"/>
  <c r="M75" i="3" a="1"/>
  <c r="M75" i="3" s="1"/>
  <c r="N75" i="3" s="1"/>
  <c r="M530" i="3" a="1"/>
  <c r="M530" i="3" s="1"/>
  <c r="M287" i="3" a="1"/>
  <c r="M287" i="3" s="1"/>
  <c r="N287" i="3" s="1"/>
  <c r="M473" i="3" a="1"/>
  <c r="M473" i="3" s="1"/>
  <c r="N473" i="3" s="1"/>
  <c r="M54" i="3" a="1"/>
  <c r="M54" i="3" s="1"/>
  <c r="N54" i="3" s="1"/>
  <c r="M396" i="3" a="1"/>
  <c r="M396" i="3" s="1"/>
  <c r="N396" i="3" s="1"/>
  <c r="M263" i="3" a="1"/>
  <c r="M263" i="3" s="1"/>
  <c r="N263" i="3" s="1"/>
  <c r="M446" i="3" a="1"/>
  <c r="M446" i="3" s="1"/>
  <c r="N446" i="3" s="1"/>
  <c r="M145" i="3" a="1"/>
  <c r="M145" i="3" s="1"/>
  <c r="N145" i="3" s="1"/>
  <c r="M494" i="3" a="1"/>
  <c r="M494" i="3" s="1"/>
  <c r="N494" i="3" s="1"/>
  <c r="M317" i="3" a="1"/>
  <c r="M317" i="3" s="1"/>
  <c r="N317" i="3" s="1"/>
  <c r="M474" i="3" a="1"/>
  <c r="M474" i="3" s="1"/>
  <c r="N474" i="3" s="1"/>
  <c r="M128" i="3" a="1"/>
  <c r="M128" i="3" s="1"/>
  <c r="N128" i="3" s="1"/>
  <c r="M295" i="3" a="1"/>
  <c r="M295" i="3" s="1"/>
  <c r="N295" i="3" s="1"/>
  <c r="M393" i="3" a="1"/>
  <c r="M393" i="3" s="1"/>
  <c r="N393" i="3" s="1"/>
  <c r="M487" i="3" a="1"/>
  <c r="M487" i="3" s="1"/>
  <c r="N487" i="3" s="1"/>
  <c r="M74" i="3" a="1"/>
  <c r="M74" i="3" s="1"/>
  <c r="N74" i="3" s="1"/>
  <c r="M234" i="3" a="1"/>
  <c r="M234" i="3" s="1"/>
  <c r="N234" i="3" s="1"/>
  <c r="M415" i="3" a="1"/>
  <c r="M415" i="3" s="1"/>
  <c r="N415" i="3" s="1"/>
  <c r="M306" i="3" a="1"/>
  <c r="M306" i="3" s="1"/>
  <c r="N306" i="3" s="1"/>
  <c r="M204" i="3" a="1"/>
  <c r="M204" i="3" s="1"/>
  <c r="N204" i="3" s="1"/>
  <c r="M186" i="3" a="1"/>
  <c r="M186" i="3" s="1"/>
  <c r="N186" i="3" s="1"/>
  <c r="M89" i="3" a="1"/>
  <c r="M89" i="3" s="1"/>
  <c r="N89" i="3" s="1"/>
  <c r="M153" i="3" a="1"/>
  <c r="M153" i="3" s="1"/>
  <c r="N153" i="3" s="1"/>
  <c r="M518" i="3" a="1"/>
  <c r="M518" i="3" s="1"/>
  <c r="M104" i="3" a="1"/>
  <c r="M104" i="3" s="1"/>
  <c r="N104" i="3" s="1"/>
  <c r="M438" i="3" a="1"/>
  <c r="M438" i="3" s="1"/>
  <c r="N438" i="3" s="1"/>
  <c r="M66" i="3" a="1"/>
  <c r="M66" i="3" s="1"/>
  <c r="N66" i="3" s="1"/>
  <c r="M514" i="3" a="1"/>
  <c r="M514" i="3" s="1"/>
  <c r="M161" i="3" a="1"/>
  <c r="M161" i="3" s="1"/>
  <c r="N161" i="3" s="1"/>
  <c r="M110" i="3" a="1"/>
  <c r="M110" i="3" s="1"/>
  <c r="N110" i="3" s="1"/>
  <c r="M133" i="3" a="1"/>
  <c r="M133" i="3" s="1"/>
  <c r="N133" i="3" s="1"/>
  <c r="M53" i="3" a="1"/>
  <c r="M53" i="3" s="1"/>
  <c r="N53" i="3" s="1"/>
  <c r="M179" i="3" a="1"/>
  <c r="M179" i="3" s="1"/>
  <c r="N179" i="3" s="1"/>
  <c r="M250" i="3" a="1"/>
  <c r="M250" i="3" s="1"/>
  <c r="N250" i="3" s="1"/>
  <c r="M168" i="3" a="1"/>
  <c r="M168" i="3" s="1"/>
  <c r="N168" i="3" s="1"/>
  <c r="M497" i="3" a="1"/>
  <c r="M497" i="3" s="1"/>
  <c r="N497" i="3" s="1"/>
  <c r="M329" i="3" a="1"/>
  <c r="M329" i="3" s="1"/>
  <c r="N329" i="3" s="1"/>
  <c r="M294" i="3" a="1"/>
  <c r="M294" i="3" s="1"/>
  <c r="N294" i="3" s="1"/>
  <c r="M281" i="3" a="1"/>
  <c r="M281" i="3" s="1"/>
  <c r="N281" i="3" s="1"/>
  <c r="M131" i="3" a="1"/>
  <c r="M131" i="3" s="1"/>
  <c r="N131" i="3" s="1"/>
  <c r="M40" i="3" a="1"/>
  <c r="M40" i="3" s="1"/>
  <c r="M271" i="3" a="1"/>
  <c r="M271" i="3" s="1"/>
  <c r="N271" i="3" s="1"/>
  <c r="M529" i="3" a="1"/>
  <c r="M529" i="3" s="1"/>
  <c r="M91" i="3" a="1"/>
  <c r="M91" i="3" s="1"/>
  <c r="N91" i="3" s="1"/>
  <c r="M350" i="3" a="1"/>
  <c r="M350" i="3" s="1"/>
  <c r="N350" i="3" s="1"/>
  <c r="M362" i="3" a="1"/>
  <c r="M362" i="3" s="1"/>
  <c r="N362" i="3" s="1"/>
  <c r="M65" i="3" a="1"/>
  <c r="M65" i="3" s="1"/>
  <c r="N65" i="3" s="1"/>
  <c r="M80" i="3" a="1"/>
  <c r="M80" i="3" s="1"/>
  <c r="N80" i="3" s="1"/>
  <c r="M279" i="3" a="1"/>
  <c r="M279" i="3" s="1"/>
  <c r="N279" i="3" s="1"/>
  <c r="M500" i="3" a="1"/>
  <c r="M500" i="3" s="1"/>
  <c r="N500" i="3" s="1"/>
  <c r="M252" i="3" a="1"/>
  <c r="M252" i="3" s="1"/>
  <c r="N252" i="3" s="1"/>
  <c r="M32" i="3" a="1"/>
  <c r="M32" i="3" s="1"/>
  <c r="M265" i="3" a="1"/>
  <c r="M265" i="3" s="1"/>
  <c r="N265" i="3" s="1"/>
  <c r="M333" i="3" a="1"/>
  <c r="M333" i="3" s="1"/>
  <c r="N333" i="3" s="1"/>
  <c r="M423" i="3" a="1"/>
  <c r="M423" i="3" s="1"/>
  <c r="N423" i="3" s="1"/>
  <c r="M435" i="3" a="1"/>
  <c r="M435" i="3" s="1"/>
  <c r="N435" i="3" s="1"/>
  <c r="M278" i="3" a="1"/>
  <c r="M278" i="3" s="1"/>
  <c r="N278" i="3" s="1"/>
  <c r="M378" i="3" a="1"/>
  <c r="M378" i="3" s="1"/>
  <c r="N378" i="3" s="1"/>
  <c r="M368" i="3" a="1"/>
  <c r="M368" i="3" s="1"/>
  <c r="N368" i="3" s="1"/>
  <c r="M87" i="3" a="1"/>
  <c r="M87" i="3" s="1"/>
  <c r="N87" i="3" s="1"/>
  <c r="M387" i="3" a="1"/>
  <c r="M387" i="3" s="1"/>
  <c r="N387" i="3" s="1"/>
  <c r="M251" i="3" a="1"/>
  <c r="M251" i="3" s="1"/>
  <c r="N251" i="3" s="1"/>
  <c r="M390" i="3" a="1"/>
  <c r="M390" i="3" s="1"/>
  <c r="N390" i="3" s="1"/>
  <c r="M203" i="3" a="1"/>
  <c r="M203" i="3" s="1"/>
  <c r="N203" i="3" s="1"/>
  <c r="M185" i="3" a="1"/>
  <c r="M185" i="3" s="1"/>
  <c r="N185" i="3" s="1"/>
  <c r="M388" i="3" a="1"/>
  <c r="M388" i="3" s="1"/>
  <c r="N388" i="3" s="1"/>
  <c r="M469" i="3" a="1"/>
  <c r="M469" i="3" s="1"/>
  <c r="N469" i="3" s="1"/>
  <c r="M254" i="3" a="1"/>
  <c r="M254" i="3" s="1"/>
  <c r="N254" i="3" s="1"/>
  <c r="M59" i="3" a="1"/>
  <c r="M59" i="3" s="1"/>
  <c r="N59" i="3" s="1"/>
  <c r="M151" i="3" a="1"/>
  <c r="M151" i="3" s="1"/>
  <c r="N151" i="3" s="1"/>
  <c r="M503" i="3" a="1"/>
  <c r="M503" i="3" s="1"/>
  <c r="N503" i="3" s="1"/>
  <c r="M221" i="3" a="1"/>
  <c r="M221" i="3" s="1"/>
  <c r="N221" i="3" s="1"/>
  <c r="M291" i="3" a="1"/>
  <c r="M291" i="3" s="1"/>
  <c r="N291" i="3" s="1"/>
  <c r="M269" i="2" a="1"/>
  <c r="M269" i="2" s="1"/>
  <c r="N269" i="2" s="1"/>
  <c r="M511" i="2" a="1"/>
  <c r="M511" i="2" s="1"/>
  <c r="M390" i="2" a="1"/>
  <c r="M390" i="2" s="1"/>
  <c r="N390" i="2" s="1"/>
  <c r="M205" i="2" a="1"/>
  <c r="M205" i="2" s="1"/>
  <c r="N205" i="2" s="1"/>
  <c r="M404" i="2" a="1"/>
  <c r="M404" i="2" s="1"/>
  <c r="N404" i="2" s="1"/>
  <c r="M516" i="2" a="1"/>
  <c r="M516" i="2" s="1"/>
  <c r="M431" i="2" a="1"/>
  <c r="M431" i="2" s="1"/>
  <c r="N431" i="2" s="1"/>
  <c r="M472" i="2" a="1"/>
  <c r="M472" i="2" s="1"/>
  <c r="N472" i="2" s="1"/>
  <c r="M444" i="2" a="1"/>
  <c r="M444" i="2" s="1"/>
  <c r="N444" i="2" s="1"/>
  <c r="M290" i="2" a="1"/>
  <c r="M290" i="2" s="1"/>
  <c r="N290" i="2" s="1"/>
  <c r="M92" i="2" a="1"/>
  <c r="M92" i="2" s="1"/>
  <c r="N92" i="2" s="1"/>
  <c r="M299" i="2" a="1"/>
  <c r="M299" i="2" s="1"/>
  <c r="N299" i="2" s="1"/>
  <c r="M165" i="2" a="1"/>
  <c r="M165" i="2" s="1"/>
  <c r="N165" i="2" s="1"/>
  <c r="M375" i="2" a="1"/>
  <c r="M375" i="2" s="1"/>
  <c r="N375" i="2" s="1"/>
  <c r="M396" i="2" a="1"/>
  <c r="M396" i="2" s="1"/>
  <c r="N396" i="2" s="1"/>
  <c r="M325" i="2" a="1"/>
  <c r="M325" i="2" s="1"/>
  <c r="N325" i="2" s="1"/>
  <c r="M349" i="2" a="1"/>
  <c r="M349" i="2" s="1"/>
  <c r="N349" i="2" s="1"/>
  <c r="M252" i="2" a="1"/>
  <c r="M252" i="2" s="1"/>
  <c r="N252" i="2" s="1"/>
  <c r="M311" i="2" a="1"/>
  <c r="M311" i="2" s="1"/>
  <c r="N311" i="2" s="1"/>
  <c r="M468" i="2" a="1"/>
  <c r="M468" i="2" s="1"/>
  <c r="N468" i="2" s="1"/>
  <c r="M286" i="2" a="1"/>
  <c r="M286" i="2" s="1"/>
  <c r="N286" i="2" s="1"/>
  <c r="M155" i="2" a="1"/>
  <c r="M155" i="2" s="1"/>
  <c r="N155" i="2" s="1"/>
  <c r="M206" i="2" a="1"/>
  <c r="M206" i="2" s="1"/>
  <c r="N206" i="2" s="1"/>
  <c r="M358" i="2" a="1"/>
  <c r="M358" i="2" s="1"/>
  <c r="N358" i="2" s="1"/>
  <c r="M69" i="2" a="1"/>
  <c r="M69" i="2" s="1"/>
  <c r="N69" i="2" s="1"/>
  <c r="M96" i="2" a="1"/>
  <c r="M96" i="2" s="1"/>
  <c r="N96" i="2" s="1"/>
  <c r="M276" i="2" a="1"/>
  <c r="M276" i="2" s="1"/>
  <c r="N276" i="2" s="1"/>
  <c r="M304" i="2" a="1"/>
  <c r="M304" i="2" s="1"/>
  <c r="N304" i="2" s="1"/>
  <c r="M355" i="2" a="1"/>
  <c r="M355" i="2" s="1"/>
  <c r="N355" i="2" s="1"/>
  <c r="M119" i="2" a="1"/>
  <c r="M119" i="2" s="1"/>
  <c r="N119" i="2" s="1"/>
  <c r="M173" i="2" a="1"/>
  <c r="M173" i="2" s="1"/>
  <c r="N173" i="2" s="1"/>
  <c r="M463" i="2" a="1"/>
  <c r="M463" i="2" s="1"/>
  <c r="N463" i="2" s="1"/>
  <c r="M446" i="2" a="1"/>
  <c r="M446" i="2" s="1"/>
  <c r="N446" i="2" s="1"/>
  <c r="M294" i="2" a="1"/>
  <c r="M294" i="2" s="1"/>
  <c r="N294" i="2" s="1"/>
  <c r="M324" i="2" a="1"/>
  <c r="M324" i="2" s="1"/>
  <c r="N324" i="2" s="1"/>
  <c r="M246" i="2" a="1"/>
  <c r="M246" i="2" s="1"/>
  <c r="N246" i="2" s="1"/>
  <c r="M479" i="2" a="1"/>
  <c r="M479" i="2" s="1"/>
  <c r="N479" i="2" s="1"/>
  <c r="M211" i="2" a="1"/>
  <c r="M211" i="2" s="1"/>
  <c r="N211" i="2" s="1"/>
  <c r="M237" i="2" a="1"/>
  <c r="M237" i="2" s="1"/>
  <c r="N237" i="2" s="1"/>
  <c r="M108" i="2" a="1"/>
  <c r="M108" i="2" s="1"/>
  <c r="N108" i="2" s="1"/>
  <c r="M280" i="2" a="1"/>
  <c r="M280" i="2" s="1"/>
  <c r="N280" i="2" s="1"/>
  <c r="M217" i="2" a="1"/>
  <c r="M217" i="2" s="1"/>
  <c r="N217" i="2" s="1"/>
  <c r="M107" i="2" a="1"/>
  <c r="M107" i="2" s="1"/>
  <c r="N107" i="2" s="1"/>
  <c r="M85" i="2" a="1"/>
  <c r="M85" i="2" s="1"/>
  <c r="N85" i="2" s="1"/>
  <c r="M191" i="2" a="1"/>
  <c r="M191" i="2" s="1"/>
  <c r="N191" i="2" s="1"/>
  <c r="M71" i="2" a="1"/>
  <c r="M71" i="2" s="1"/>
  <c r="N71" i="2" s="1"/>
  <c r="M423" i="2" a="1"/>
  <c r="M423" i="2" s="1"/>
  <c r="N423" i="2" s="1"/>
  <c r="M223" i="2" a="1"/>
  <c r="M223" i="2" s="1"/>
  <c r="N223" i="2" s="1"/>
  <c r="M202" i="2" a="1"/>
  <c r="M202" i="2" s="1"/>
  <c r="N202" i="2" s="1"/>
  <c r="M462" i="2" a="1"/>
  <c r="M462" i="2" s="1"/>
  <c r="N462" i="2" s="1"/>
  <c r="M326" i="2" a="1"/>
  <c r="M326" i="2" s="1"/>
  <c r="N326" i="2" s="1"/>
  <c r="M208" i="2" a="1"/>
  <c r="M208" i="2" s="1"/>
  <c r="N208" i="2" s="1"/>
  <c r="M484" i="2" a="1"/>
  <c r="M484" i="2" s="1"/>
  <c r="N484" i="2" s="1"/>
  <c r="M95" i="2" a="1"/>
  <c r="M95" i="2" s="1"/>
  <c r="N95" i="2" s="1"/>
  <c r="M185" i="2" a="1"/>
  <c r="M185" i="2" s="1"/>
  <c r="N185" i="2" s="1"/>
  <c r="M428" i="2" a="1"/>
  <c r="M428" i="2" s="1"/>
  <c r="N428" i="2" s="1"/>
  <c r="M273" i="2" a="1"/>
  <c r="M273" i="2" s="1"/>
  <c r="N273" i="2" s="1"/>
  <c r="M70" i="2" a="1"/>
  <c r="M70" i="2" s="1"/>
  <c r="N70" i="2" s="1"/>
  <c r="M513" i="2" a="1"/>
  <c r="M513" i="2" s="1"/>
  <c r="M186" i="2" a="1"/>
  <c r="M186" i="2" s="1"/>
  <c r="N186" i="2" s="1"/>
  <c r="M481" i="2" a="1"/>
  <c r="M481" i="2" s="1"/>
  <c r="N481" i="2" s="1"/>
  <c r="M528" i="2" a="1"/>
  <c r="M528" i="2" s="1"/>
  <c r="M272" i="2" a="1"/>
  <c r="M272" i="2" s="1"/>
  <c r="N272" i="2" s="1"/>
  <c r="M380" i="2" a="1"/>
  <c r="M380" i="2" s="1"/>
  <c r="N380" i="2" s="1"/>
  <c r="M263" i="2" a="1"/>
  <c r="M263" i="2" s="1"/>
  <c r="N263" i="2" s="1"/>
  <c r="M348" i="2" a="1"/>
  <c r="M348" i="2" s="1"/>
  <c r="N348" i="2" s="1"/>
  <c r="M60" i="2" a="1"/>
  <c r="M60" i="2" s="1"/>
  <c r="N60" i="2" s="1"/>
  <c r="M142" i="2" a="1"/>
  <c r="M142" i="2" s="1"/>
  <c r="N142" i="2" s="1"/>
  <c r="M149" i="2" a="1"/>
  <c r="M149" i="2" s="1"/>
  <c r="N149" i="2" s="1"/>
  <c r="M284" i="2" a="1"/>
  <c r="M284" i="2" s="1"/>
  <c r="N284" i="2" s="1"/>
  <c r="M370" i="2" a="1"/>
  <c r="M370" i="2" s="1"/>
  <c r="N370" i="2" s="1"/>
  <c r="M244" i="2" a="1"/>
  <c r="M244" i="2" s="1"/>
  <c r="N244" i="2" s="1"/>
  <c r="M164" i="2" a="1"/>
  <c r="M164" i="2" s="1"/>
  <c r="N164" i="2" s="1"/>
  <c r="M455" i="2" a="1"/>
  <c r="M455" i="2" s="1"/>
  <c r="N455" i="2" s="1"/>
  <c r="M362" i="2" a="1"/>
  <c r="M362" i="2" s="1"/>
  <c r="N362" i="2" s="1"/>
  <c r="M256" i="2" a="1"/>
  <c r="M256" i="2" s="1"/>
  <c r="N256" i="2" s="1"/>
  <c r="M456" i="2" a="1"/>
  <c r="M456" i="2" s="1"/>
  <c r="N456" i="2" s="1"/>
  <c r="M505" i="2" a="1"/>
  <c r="M505" i="2" s="1"/>
  <c r="N505" i="2" s="1"/>
  <c r="M318" i="2" a="1"/>
  <c r="M318" i="2" s="1"/>
  <c r="N318" i="2" s="1"/>
  <c r="M454" i="2" a="1"/>
  <c r="M454" i="2" s="1"/>
  <c r="N454" i="2" s="1"/>
  <c r="M230" i="2" a="1"/>
  <c r="M230" i="2" s="1"/>
  <c r="N230" i="2" s="1"/>
  <c r="M441" i="2" a="1"/>
  <c r="M441" i="2" s="1"/>
  <c r="N441" i="2" s="1"/>
  <c r="M136" i="2" a="1"/>
  <c r="M136" i="2" s="1"/>
  <c r="N136" i="2" s="1"/>
  <c r="M314" i="2" a="1"/>
  <c r="M314" i="2" s="1"/>
  <c r="N314" i="2" s="1"/>
  <c r="M414" i="2" a="1"/>
  <c r="M414" i="2" s="1"/>
  <c r="N414" i="2" s="1"/>
  <c r="M144" i="2" a="1"/>
  <c r="M144" i="2" s="1"/>
  <c r="N144" i="2" s="1"/>
  <c r="M383" i="2" a="1"/>
  <c r="M383" i="2" s="1"/>
  <c r="N383" i="2" s="1"/>
  <c r="M146" i="2" a="1"/>
  <c r="M146" i="2" s="1"/>
  <c r="N146" i="2" s="1"/>
  <c r="M316" i="2" a="1"/>
  <c r="M316" i="2" s="1"/>
  <c r="N316" i="2" s="1"/>
  <c r="M101" i="2" a="1"/>
  <c r="M101" i="2" s="1"/>
  <c r="N101" i="2" s="1"/>
  <c r="M248" i="2" a="1"/>
  <c r="M248" i="2" s="1"/>
  <c r="N248" i="2" s="1"/>
  <c r="M227" i="2" a="1"/>
  <c r="M227" i="2" s="1"/>
  <c r="N227" i="2" s="1"/>
  <c r="M200" i="2" a="1"/>
  <c r="M200" i="2" s="1"/>
  <c r="N200" i="2" s="1"/>
  <c r="M329" i="2" a="1"/>
  <c r="M329" i="2" s="1"/>
  <c r="N329" i="2" s="1"/>
  <c r="M293" i="2" a="1"/>
  <c r="M293" i="2" s="1"/>
  <c r="N293" i="2" s="1"/>
  <c r="M460" i="2" a="1"/>
  <c r="M460" i="2" s="1"/>
  <c r="N460" i="2" s="1"/>
  <c r="M53" i="2" a="1"/>
  <c r="M53" i="2" s="1"/>
  <c r="N53" i="2" s="1"/>
  <c r="M353" i="2" a="1"/>
  <c r="M353" i="2" s="1"/>
  <c r="N353" i="2" s="1"/>
  <c r="M210" i="2" a="1"/>
  <c r="M210" i="2" s="1"/>
  <c r="N210" i="2" s="1"/>
  <c r="M490" i="2" a="1"/>
  <c r="M490" i="2" s="1"/>
  <c r="N490" i="2" s="1"/>
  <c r="M228" i="2" a="1"/>
  <c r="M228" i="2" s="1"/>
  <c r="N228" i="2" s="1"/>
  <c r="M178" i="2" a="1"/>
  <c r="M178" i="2" s="1"/>
  <c r="N178" i="2" s="1"/>
  <c r="M167" i="2" a="1"/>
  <c r="M167" i="2" s="1"/>
  <c r="N167" i="2" s="1"/>
  <c r="M389" i="2" a="1"/>
  <c r="M389" i="2" s="1"/>
  <c r="N389" i="2" s="1"/>
  <c r="M482" i="2" a="1"/>
  <c r="M482" i="2" s="1"/>
  <c r="N482" i="2" s="1"/>
  <c r="M145" i="2" a="1"/>
  <c r="M145" i="2" s="1"/>
  <c r="N145" i="2" s="1"/>
  <c r="M257" i="2" a="1"/>
  <c r="M257" i="2" s="1"/>
  <c r="N257" i="2" s="1"/>
  <c r="M519" i="2" a="1"/>
  <c r="M519" i="2" s="1"/>
  <c r="M194" i="2" a="1"/>
  <c r="M194" i="2" s="1"/>
  <c r="N194" i="2" s="1"/>
  <c r="M220" i="2" a="1"/>
  <c r="M220" i="2" s="1"/>
  <c r="N220" i="2" s="1"/>
  <c r="M253" i="2" a="1"/>
  <c r="M253" i="2" s="1"/>
  <c r="N253" i="2" s="1"/>
  <c r="M277" i="2" a="1"/>
  <c r="M277" i="2" s="1"/>
  <c r="N277" i="2" s="1"/>
  <c r="M303" i="2" a="1"/>
  <c r="M303" i="2" s="1"/>
  <c r="N303" i="2" s="1"/>
  <c r="M473" i="2" a="1"/>
  <c r="M473" i="2" s="1"/>
  <c r="N473" i="2" s="1"/>
  <c r="M102" i="2" a="1"/>
  <c r="M102" i="2" s="1"/>
  <c r="N102" i="2" s="1"/>
  <c r="M279" i="2" a="1"/>
  <c r="M279" i="2" s="1"/>
  <c r="N279" i="2" s="1"/>
  <c r="M99" i="2" a="1"/>
  <c r="M99" i="2" s="1"/>
  <c r="N99" i="2" s="1"/>
  <c r="M302" i="2" a="1"/>
  <c r="M302" i="2" s="1"/>
  <c r="N302" i="2" s="1"/>
  <c r="M245" i="2" a="1"/>
  <c r="M245" i="2" s="1"/>
  <c r="N245" i="2" s="1"/>
  <c r="M73" i="2" a="1"/>
  <c r="M73" i="2" s="1"/>
  <c r="N73" i="2" s="1"/>
  <c r="M364" i="2" a="1"/>
  <c r="M364" i="2" s="1"/>
  <c r="N364" i="2" s="1"/>
  <c r="M425" i="2" a="1"/>
  <c r="M425" i="2" s="1"/>
  <c r="N425" i="2" s="1"/>
  <c r="M419" i="2" a="1"/>
  <c r="M419" i="2" s="1"/>
  <c r="N419" i="2" s="1"/>
  <c r="M337" i="2" a="1"/>
  <c r="M337" i="2" s="1"/>
  <c r="N337" i="2" s="1"/>
  <c r="M158" i="2" a="1"/>
  <c r="M158" i="2" s="1"/>
  <c r="N158" i="2" s="1"/>
  <c r="M216" i="2" a="1"/>
  <c r="M216" i="2" s="1"/>
  <c r="N216" i="2" s="1"/>
  <c r="M182" i="2" a="1"/>
  <c r="M182" i="2" s="1"/>
  <c r="N182" i="2" s="1"/>
  <c r="M156" i="2" a="1"/>
  <c r="M156" i="2" s="1"/>
  <c r="N156" i="2" s="1"/>
  <c r="M439" i="2" a="1"/>
  <c r="M439" i="2" s="1"/>
  <c r="N439" i="2" s="1"/>
  <c r="M65" i="2" a="1"/>
  <c r="M65" i="2" s="1"/>
  <c r="N65" i="2" s="1"/>
  <c r="M82" i="2" a="1"/>
  <c r="M82" i="2" s="1"/>
  <c r="N82" i="2" s="1"/>
  <c r="M510" i="2" a="1"/>
  <c r="M510" i="2" s="1"/>
  <c r="N510" i="2" s="1"/>
  <c r="M335" i="2" a="1"/>
  <c r="M335" i="2" s="1"/>
  <c r="N335" i="2" s="1"/>
  <c r="M321" i="2" a="1"/>
  <c r="M321" i="2" s="1"/>
  <c r="N321" i="2" s="1"/>
  <c r="M480" i="2" a="1"/>
  <c r="M480" i="2" s="1"/>
  <c r="N480" i="2" s="1"/>
  <c r="M203" i="2" a="1"/>
  <c r="M203" i="2" s="1"/>
  <c r="N203" i="2" s="1"/>
  <c r="M347" i="2" a="1"/>
  <c r="M347" i="2" s="1"/>
  <c r="N347" i="2" s="1"/>
  <c r="M357" i="2" a="1"/>
  <c r="M357" i="2" s="1"/>
  <c r="N357" i="2" s="1"/>
  <c r="M495" i="2" a="1"/>
  <c r="M495" i="2" s="1"/>
  <c r="N495" i="2" s="1"/>
  <c r="M137" i="2" a="1"/>
  <c r="M137" i="2" s="1"/>
  <c r="N137" i="2" s="1"/>
  <c r="M88" i="2" a="1"/>
  <c r="M88" i="2" s="1"/>
  <c r="N88" i="2" s="1"/>
  <c r="M345" i="2" a="1"/>
  <c r="M345" i="2" s="1"/>
  <c r="N345" i="2" s="1"/>
  <c r="M166" i="2" a="1"/>
  <c r="M166" i="2" s="1"/>
  <c r="N166" i="2" s="1"/>
  <c r="M509" i="2" a="1"/>
  <c r="M509" i="2" s="1"/>
  <c r="N509" i="2" s="1"/>
  <c r="M268" i="2" a="1"/>
  <c r="M268" i="2" s="1"/>
  <c r="N268" i="2" s="1"/>
  <c r="M406" i="2" a="1"/>
  <c r="M406" i="2" s="1"/>
  <c r="N406" i="2" s="1"/>
  <c r="M485" i="2" a="1"/>
  <c r="M485" i="2" s="1"/>
  <c r="N485" i="2" s="1"/>
  <c r="M412" i="2" a="1"/>
  <c r="M412" i="2" s="1"/>
  <c r="N412" i="2" s="1"/>
  <c r="M281" i="2" a="1"/>
  <c r="M281" i="2" s="1"/>
  <c r="N281" i="2" s="1"/>
  <c r="M296" i="2" a="1"/>
  <c r="M296" i="2" s="1"/>
  <c r="N296" i="2" s="1"/>
  <c r="M346" i="2" a="1"/>
  <c r="M346" i="2" s="1"/>
  <c r="N346" i="2" s="1"/>
  <c r="M55" i="2" a="1"/>
  <c r="M55" i="2" s="1"/>
  <c r="N55" i="2" s="1"/>
  <c r="M471" i="2" a="1"/>
  <c r="M471" i="2" s="1"/>
  <c r="N471" i="2" s="1"/>
  <c r="M448" i="2" a="1"/>
  <c r="M448" i="2" s="1"/>
  <c r="N448" i="2" s="1"/>
  <c r="M331" i="2" a="1"/>
  <c r="M331" i="2" s="1"/>
  <c r="N331" i="2" s="1"/>
  <c r="M365" i="2" a="1"/>
  <c r="M365" i="2" s="1"/>
  <c r="N365" i="2" s="1"/>
  <c r="M437" i="2" a="1"/>
  <c r="M437" i="2" s="1"/>
  <c r="N437" i="2" s="1"/>
  <c r="M292" i="2" a="1"/>
  <c r="M292" i="2" s="1"/>
  <c r="N292" i="2" s="1"/>
  <c r="M105" i="2" a="1"/>
  <c r="M105" i="2" s="1"/>
  <c r="N105" i="2" s="1"/>
  <c r="M488" i="2" a="1"/>
  <c r="M488" i="2" s="1"/>
  <c r="N488" i="2" s="1"/>
  <c r="M388" i="2" a="1"/>
  <c r="M388" i="2" s="1"/>
  <c r="N388" i="2" s="1"/>
  <c r="M192" i="2" a="1"/>
  <c r="M192" i="2" s="1"/>
  <c r="N192" i="2" s="1"/>
  <c r="M491" i="2" a="1"/>
  <c r="M491" i="2" s="1"/>
  <c r="N491" i="2" s="1"/>
  <c r="M398" i="2" a="1"/>
  <c r="M398" i="2" s="1"/>
  <c r="N398" i="2" s="1"/>
  <c r="M91" i="2" a="1"/>
  <c r="M91" i="2" s="1"/>
  <c r="N91" i="2" s="1"/>
  <c r="M399" i="2" a="1"/>
  <c r="M399" i="2" s="1"/>
  <c r="N399" i="2" s="1"/>
  <c r="M393" i="2" a="1"/>
  <c r="M393" i="2" s="1"/>
  <c r="N393" i="2" s="1"/>
  <c r="M301" i="2" a="1"/>
  <c r="M301" i="2" s="1"/>
  <c r="N301" i="2" s="1"/>
  <c r="M259" i="2" a="1"/>
  <c r="M259" i="2" s="1"/>
  <c r="N259" i="2" s="1"/>
  <c r="M289" i="2" a="1"/>
  <c r="M289" i="2" s="1"/>
  <c r="N289" i="2" s="1"/>
  <c r="M339" i="2" a="1"/>
  <c r="M339" i="2" s="1"/>
  <c r="N339" i="2" s="1"/>
  <c r="M266" i="2" a="1"/>
  <c r="M266" i="2" s="1"/>
  <c r="N266" i="2" s="1"/>
  <c r="M501" i="2" a="1"/>
  <c r="M501" i="2" s="1"/>
  <c r="N501" i="2" s="1"/>
  <c r="M270" i="2" a="1"/>
  <c r="M270" i="2" s="1"/>
  <c r="N270" i="2" s="1"/>
  <c r="M188" i="2" a="1"/>
  <c r="M188" i="2" s="1"/>
  <c r="N188" i="2" s="1"/>
  <c r="M452" i="2" a="1"/>
  <c r="M452" i="2" s="1"/>
  <c r="N452" i="2" s="1"/>
  <c r="M51" i="2" a="1"/>
  <c r="M51" i="2" s="1"/>
  <c r="M93" i="2" a="1"/>
  <c r="M93" i="2" s="1"/>
  <c r="N93" i="2" s="1"/>
  <c r="M98" i="2" a="1"/>
  <c r="M98" i="2" s="1"/>
  <c r="N98" i="2" s="1"/>
  <c r="M402" i="2" a="1"/>
  <c r="M402" i="2" s="1"/>
  <c r="N402" i="2" s="1"/>
  <c r="M387" i="2" a="1"/>
  <c r="M387" i="2" s="1"/>
  <c r="N387" i="2" s="1"/>
  <c r="M161" i="2" a="1"/>
  <c r="M161" i="2" s="1"/>
  <c r="N161" i="2" s="1"/>
  <c r="M475" i="2" a="1"/>
  <c r="M475" i="2" s="1"/>
  <c r="N475" i="2" s="1"/>
  <c r="M130" i="2" a="1"/>
  <c r="M130" i="2" s="1"/>
  <c r="N130" i="2" s="1"/>
  <c r="M72" i="2" a="1"/>
  <c r="M72" i="2" s="1"/>
  <c r="N72" i="2" s="1"/>
  <c r="M457" i="2" a="1"/>
  <c r="M457" i="2" s="1"/>
  <c r="N457" i="2" s="1"/>
  <c r="M367" i="2" a="1"/>
  <c r="M367" i="2" s="1"/>
  <c r="N367" i="2" s="1"/>
  <c r="M417" i="2" a="1"/>
  <c r="M417" i="2" s="1"/>
  <c r="N417" i="2" s="1"/>
  <c r="M81" i="2" a="1"/>
  <c r="M81" i="2" s="1"/>
  <c r="N81" i="2" s="1"/>
  <c r="M77" i="2" a="1"/>
  <c r="M77" i="2" s="1"/>
  <c r="N77" i="2" s="1"/>
  <c r="M251" i="2" a="1"/>
  <c r="M251" i="2" s="1"/>
  <c r="N251" i="2" s="1"/>
  <c r="M478" i="2" a="1"/>
  <c r="M478" i="2" s="1"/>
  <c r="N478" i="2" s="1"/>
  <c r="M221" i="2" a="1"/>
  <c r="M221" i="2" s="1"/>
  <c r="N221" i="2" s="1"/>
  <c r="M418" i="2" a="1"/>
  <c r="M418" i="2" s="1"/>
  <c r="N418" i="2" s="1"/>
  <c r="M470" i="2" a="1"/>
  <c r="M470" i="2" s="1"/>
  <c r="N470" i="2" s="1"/>
  <c r="M515" i="2" a="1"/>
  <c r="M515" i="2" s="1"/>
  <c r="M180" i="2" a="1"/>
  <c r="M180" i="2" s="1"/>
  <c r="N180" i="2" s="1"/>
  <c r="M141" i="2" a="1"/>
  <c r="M141" i="2" s="1"/>
  <c r="N141" i="2" s="1"/>
  <c r="M262" i="2" a="1"/>
  <c r="M262" i="2" s="1"/>
  <c r="N262" i="2" s="1"/>
  <c r="M474" i="2" a="1"/>
  <c r="M474" i="2" s="1"/>
  <c r="N474" i="2" s="1"/>
  <c r="M529" i="2" a="1"/>
  <c r="M529" i="2" s="1"/>
  <c r="M322" i="2" a="1"/>
  <c r="M322" i="2" s="1"/>
  <c r="N322" i="2" s="1"/>
  <c r="M177" i="2" a="1"/>
  <c r="M177" i="2" s="1"/>
  <c r="N177" i="2" s="1"/>
  <c r="M241" i="2" a="1"/>
  <c r="M241" i="2" s="1"/>
  <c r="N241" i="2" s="1"/>
  <c r="M493" i="2" a="1"/>
  <c r="M493" i="2" s="1"/>
  <c r="N493" i="2" s="1"/>
  <c r="M354" i="2" a="1"/>
  <c r="M354" i="2" s="1"/>
  <c r="N354" i="2" s="1"/>
  <c r="M283" i="2" a="1"/>
  <c r="M283" i="2" s="1"/>
  <c r="N283" i="2" s="1"/>
  <c r="M275" i="2" a="1"/>
  <c r="M275" i="2" s="1"/>
  <c r="N275" i="2" s="1"/>
  <c r="M465" i="2" a="1"/>
  <c r="M465" i="2" s="1"/>
  <c r="N465" i="2" s="1"/>
  <c r="M126" i="2" a="1"/>
  <c r="M126" i="2" s="1"/>
  <c r="N126" i="2" s="1"/>
  <c r="M341" i="2" a="1"/>
  <c r="M341" i="2" s="1"/>
  <c r="N341" i="2" s="1"/>
  <c r="M309" i="2" a="1"/>
  <c r="M309" i="2" s="1"/>
  <c r="N309" i="2" s="1"/>
  <c r="M209" i="2" a="1"/>
  <c r="M209" i="2" s="1"/>
  <c r="N209" i="2" s="1"/>
  <c r="M447" i="2" a="1"/>
  <c r="M447" i="2" s="1"/>
  <c r="N447" i="2" s="1"/>
  <c r="M384" i="2" a="1"/>
  <c r="M384" i="2" s="1"/>
  <c r="N384" i="2" s="1"/>
  <c r="M148" i="2" a="1"/>
  <c r="M148" i="2" s="1"/>
  <c r="N148" i="2" s="1"/>
  <c r="M517" i="2" a="1"/>
  <c r="M517" i="2" s="1"/>
  <c r="M466" i="2" a="1"/>
  <c r="M466" i="2" s="1"/>
  <c r="N466" i="2" s="1"/>
  <c r="M520" i="2" a="1"/>
  <c r="M520" i="2" s="1"/>
  <c r="M430" i="2" a="1"/>
  <c r="M430" i="2" s="1"/>
  <c r="N430" i="2" s="1"/>
  <c r="M512" i="2" a="1"/>
  <c r="M512" i="2" s="1"/>
  <c r="M249" i="2" a="1"/>
  <c r="M249" i="2" s="1"/>
  <c r="N249" i="2" s="1"/>
  <c r="M506" i="2" a="1"/>
  <c r="M506" i="2" s="1"/>
  <c r="N506" i="2" s="1"/>
  <c r="M458" i="2" a="1"/>
  <c r="M458" i="2" s="1"/>
  <c r="N458" i="2" s="1"/>
  <c r="M163" i="2" a="1"/>
  <c r="M163" i="2" s="1"/>
  <c r="N163" i="2" s="1"/>
  <c r="M134" i="2" a="1"/>
  <c r="M134" i="2" s="1"/>
  <c r="N134" i="2" s="1"/>
  <c r="M464" i="2" a="1"/>
  <c r="M464" i="2" s="1"/>
  <c r="N464" i="2" s="1"/>
  <c r="M174" i="2" a="1"/>
  <c r="M174" i="2" s="1"/>
  <c r="N174" i="2" s="1"/>
  <c r="M128" i="2" a="1"/>
  <c r="M128" i="2" s="1"/>
  <c r="N128" i="2" s="1"/>
  <c r="M368" i="2" a="1"/>
  <c r="M368" i="2" s="1"/>
  <c r="N368" i="2" s="1"/>
  <c r="M121" i="2" a="1"/>
  <c r="M121" i="2" s="1"/>
  <c r="N121" i="2" s="1"/>
  <c r="M59" i="2" a="1"/>
  <c r="M59" i="2" s="1"/>
  <c r="N59" i="2" s="1"/>
  <c r="M500" i="2" a="1"/>
  <c r="M500" i="2" s="1"/>
  <c r="N500" i="2" s="1"/>
  <c r="M524" i="2" a="1"/>
  <c r="M524" i="2" s="1"/>
  <c r="M356" i="2" a="1"/>
  <c r="M356" i="2" s="1"/>
  <c r="N356" i="2" s="1"/>
  <c r="M58" i="2" a="1"/>
  <c r="M58" i="2" s="1"/>
  <c r="N58" i="2" s="1"/>
  <c r="M400" i="2" a="1"/>
  <c r="M400" i="2" s="1"/>
  <c r="N400" i="2" s="1"/>
  <c r="M288" i="2" a="1"/>
  <c r="M288" i="2" s="1"/>
  <c r="N288" i="2" s="1"/>
  <c r="M260" i="2" a="1"/>
  <c r="M260" i="2" s="1"/>
  <c r="N260" i="2" s="1"/>
  <c r="M83" i="2" a="1"/>
  <c r="M83" i="2" s="1"/>
  <c r="N83" i="2" s="1"/>
  <c r="M323" i="2" a="1"/>
  <c r="M323" i="2" s="1"/>
  <c r="N323" i="2" s="1"/>
  <c r="M310" i="2" a="1"/>
  <c r="M310" i="2" s="1"/>
  <c r="N310" i="2" s="1"/>
  <c r="M504" i="2" a="1"/>
  <c r="M504" i="2" s="1"/>
  <c r="N504" i="2" s="1"/>
  <c r="M168" i="2" a="1"/>
  <c r="M168" i="2" s="1"/>
  <c r="N168" i="2" s="1"/>
  <c r="M403" i="2" a="1"/>
  <c r="M403" i="2" s="1"/>
  <c r="N403" i="2" s="1"/>
  <c r="M255" i="2" a="1"/>
  <c r="M255" i="2" s="1"/>
  <c r="N255" i="2" s="1"/>
  <c r="M254" i="2" a="1"/>
  <c r="M254" i="2" s="1"/>
  <c r="N254" i="2" s="1"/>
  <c r="M408" i="2" a="1"/>
  <c r="M408" i="2" s="1"/>
  <c r="N408" i="2" s="1"/>
  <c r="M235" i="2" a="1"/>
  <c r="M235" i="2" s="1"/>
  <c r="N235" i="2" s="1"/>
  <c r="M330" i="2" a="1"/>
  <c r="M330" i="2" s="1"/>
  <c r="N330" i="2" s="1"/>
  <c r="M319" i="2" a="1"/>
  <c r="M319" i="2" s="1"/>
  <c r="N319" i="2" s="1"/>
  <c r="M219" i="2" a="1"/>
  <c r="M219" i="2" s="1"/>
  <c r="N219" i="2" s="1"/>
  <c r="M497" i="2" a="1"/>
  <c r="M497" i="2" s="1"/>
  <c r="N497" i="2" s="1"/>
  <c r="M401" i="2" a="1"/>
  <c r="M401" i="2" s="1"/>
  <c r="N401" i="2" s="1"/>
  <c r="M172" i="2" a="1"/>
  <c r="M172" i="2" s="1"/>
  <c r="N172" i="2" s="1"/>
  <c r="M287" i="2" a="1"/>
  <c r="M287" i="2" s="1"/>
  <c r="N287" i="2" s="1"/>
  <c r="M360" i="2" a="1"/>
  <c r="M360" i="2" s="1"/>
  <c r="N360" i="2" s="1"/>
  <c r="M291" i="2" a="1"/>
  <c r="M291" i="2" s="1"/>
  <c r="N291" i="2" s="1"/>
  <c r="M297" i="2" a="1"/>
  <c r="M297" i="2" s="1"/>
  <c r="N297" i="2" s="1"/>
  <c r="M160" i="2" a="1"/>
  <c r="M160" i="2" s="1"/>
  <c r="N160" i="2" s="1"/>
  <c r="M267" i="2" a="1"/>
  <c r="M267" i="2" s="1"/>
  <c r="N267" i="2" s="1"/>
  <c r="M306" i="2" a="1"/>
  <c r="M306" i="2" s="1"/>
  <c r="N306" i="2" s="1"/>
  <c r="M443" i="2" a="1"/>
  <c r="M443" i="2" s="1"/>
  <c r="N443" i="2" s="1"/>
  <c r="M522" i="2" a="1"/>
  <c r="M522" i="2" s="1"/>
  <c r="M234" i="2" a="1"/>
  <c r="M234" i="2" s="1"/>
  <c r="N234" i="2" s="1"/>
  <c r="M258" i="2" a="1"/>
  <c r="M258" i="2" s="1"/>
  <c r="N258" i="2" s="1"/>
  <c r="M459" i="2" a="1"/>
  <c r="M459" i="2" s="1"/>
  <c r="N459" i="2" s="1"/>
  <c r="M111" i="2" a="1"/>
  <c r="M111" i="2" s="1"/>
  <c r="N111" i="2" s="1"/>
  <c r="M170" i="2" a="1"/>
  <c r="M170" i="2" s="1"/>
  <c r="N170" i="2" s="1"/>
  <c r="M233" i="2" a="1"/>
  <c r="M233" i="2" s="1"/>
  <c r="N233" i="2" s="1"/>
  <c r="M232" i="2" a="1"/>
  <c r="M232" i="2" s="1"/>
  <c r="N232" i="2" s="1"/>
  <c r="M204" i="2" a="1"/>
  <c r="M204" i="2" s="1"/>
  <c r="N204" i="2" s="1"/>
  <c r="M179" i="2" a="1"/>
  <c r="M179" i="2" s="1"/>
  <c r="N179" i="2" s="1"/>
  <c r="M295" i="2" a="1"/>
  <c r="M295" i="2" s="1"/>
  <c r="N295" i="2" s="1"/>
  <c r="M333" i="2" a="1"/>
  <c r="M333" i="2" s="1"/>
  <c r="N333" i="2" s="1"/>
  <c r="M467" i="2" a="1"/>
  <c r="M467" i="2" s="1"/>
  <c r="N467" i="2" s="1"/>
  <c r="M427" i="2" a="1"/>
  <c r="M427" i="2" s="1"/>
  <c r="N427" i="2" s="1"/>
  <c r="M184" i="2" a="1"/>
  <c r="M184" i="2" s="1"/>
  <c r="N184" i="2" s="1"/>
  <c r="M175" i="2" a="1"/>
  <c r="M175" i="2" s="1"/>
  <c r="N175" i="2" s="1"/>
  <c r="M89" i="2" a="1"/>
  <c r="M89" i="2" s="1"/>
  <c r="N89" i="2" s="1"/>
  <c r="M250" i="2" a="1"/>
  <c r="M250" i="2" s="1"/>
  <c r="N250" i="2" s="1"/>
  <c r="M298" i="2" a="1"/>
  <c r="M298" i="2" s="1"/>
  <c r="N298" i="2" s="1"/>
  <c r="M86" i="2" a="1"/>
  <c r="M86" i="2" s="1"/>
  <c r="N86" i="2" s="1"/>
  <c r="M379" i="2" a="1"/>
  <c r="M379" i="2" s="1"/>
  <c r="N379" i="2" s="1"/>
  <c r="M240" i="2" a="1"/>
  <c r="M240" i="2" s="1"/>
  <c r="N240" i="2" s="1"/>
  <c r="M503" i="2" a="1"/>
  <c r="M503" i="2" s="1"/>
  <c r="N503" i="2" s="1"/>
  <c r="M215" i="2" a="1"/>
  <c r="M215" i="2" s="1"/>
  <c r="N215" i="2" s="1"/>
  <c r="M32" i="2" a="1"/>
  <c r="M32" i="2" s="1"/>
  <c r="M87" i="2" a="1"/>
  <c r="M87" i="2" s="1"/>
  <c r="N87" i="2" s="1"/>
  <c r="M305" i="2" a="1"/>
  <c r="M305" i="2" s="1"/>
  <c r="N305" i="2" s="1"/>
  <c r="M61" i="2" a="1"/>
  <c r="M61" i="2" s="1"/>
  <c r="N61" i="2" s="1"/>
  <c r="M494" i="2" a="1"/>
  <c r="M494" i="2" s="1"/>
  <c r="N494" i="2" s="1"/>
  <c r="M499" i="2" a="1"/>
  <c r="M499" i="2" s="1"/>
  <c r="N499" i="2" s="1"/>
  <c r="M385" i="2" a="1"/>
  <c r="M385" i="2" s="1"/>
  <c r="N385" i="2" s="1"/>
  <c r="M436" i="2" a="1"/>
  <c r="M436" i="2" s="1"/>
  <c r="N436" i="2" s="1"/>
  <c r="M264" i="2" a="1"/>
  <c r="M264" i="2" s="1"/>
  <c r="N264" i="2" s="1"/>
  <c r="M153" i="2" a="1"/>
  <c r="M153" i="2" s="1"/>
  <c r="N153" i="2" s="1"/>
  <c r="M190" i="2" a="1"/>
  <c r="M190" i="2" s="1"/>
  <c r="N190" i="2" s="1"/>
  <c r="M243" i="2" a="1"/>
  <c r="M243" i="2" s="1"/>
  <c r="N243" i="2" s="1"/>
  <c r="M338" i="2" a="1"/>
  <c r="M338" i="2" s="1"/>
  <c r="N338" i="2" s="1"/>
  <c r="M429" i="2" a="1"/>
  <c r="M429" i="2" s="1"/>
  <c r="N429" i="2" s="1"/>
  <c r="M139" i="2" a="1"/>
  <c r="M139" i="2" s="1"/>
  <c r="N139" i="2" s="1"/>
  <c r="M75" i="2" a="1"/>
  <c r="M75" i="2" s="1"/>
  <c r="N75" i="2" s="1"/>
  <c r="M125" i="2" a="1"/>
  <c r="M125" i="2" s="1"/>
  <c r="N125" i="2" s="1"/>
  <c r="M224" i="2" a="1"/>
  <c r="M224" i="2" s="1"/>
  <c r="N224" i="2" s="1"/>
  <c r="M109" i="2" a="1"/>
  <c r="M109" i="2" s="1"/>
  <c r="N109" i="2" s="1"/>
  <c r="M127" i="2" a="1"/>
  <c r="M127" i="2" s="1"/>
  <c r="N127" i="2" s="1"/>
  <c r="M518" i="2" a="1"/>
  <c r="M518" i="2" s="1"/>
  <c r="M133" i="2" a="1"/>
  <c r="M133" i="2" s="1"/>
  <c r="N133" i="2" s="1"/>
  <c r="M342" i="2" a="1"/>
  <c r="M342" i="2" s="1"/>
  <c r="N342" i="2" s="1"/>
  <c r="M391" i="2" a="1"/>
  <c r="M391" i="2" s="1"/>
  <c r="N391" i="2" s="1"/>
  <c r="M308" i="2" a="1"/>
  <c r="M308" i="2" s="1"/>
  <c r="N308" i="2" s="1"/>
  <c r="M397" i="2" a="1"/>
  <c r="M397" i="2" s="1"/>
  <c r="N397" i="2" s="1"/>
  <c r="M394" i="2" a="1"/>
  <c r="M394" i="2" s="1"/>
  <c r="N394" i="2" s="1"/>
  <c r="M195" i="2" a="1"/>
  <c r="M195" i="2" s="1"/>
  <c r="N195" i="2" s="1"/>
  <c r="M147" i="2" a="1"/>
  <c r="M147" i="2" s="1"/>
  <c r="N147" i="2" s="1"/>
  <c r="M307" i="2" a="1"/>
  <c r="M307" i="2" s="1"/>
  <c r="N307" i="2" s="1"/>
  <c r="M122" i="2" a="1"/>
  <c r="M122" i="2" s="1"/>
  <c r="N122" i="2" s="1"/>
  <c r="M94" i="2" a="1"/>
  <c r="M94" i="2" s="1"/>
  <c r="N94" i="2" s="1"/>
  <c r="M242" i="2" a="1"/>
  <c r="M242" i="2" s="1"/>
  <c r="N242" i="2" s="1"/>
  <c r="M213" i="2" a="1"/>
  <c r="M213" i="2" s="1"/>
  <c r="N213" i="2" s="1"/>
  <c r="M382" i="2" a="1"/>
  <c r="M382" i="2" s="1"/>
  <c r="N382" i="2" s="1"/>
  <c r="M90" i="2" a="1"/>
  <c r="M90" i="2" s="1"/>
  <c r="N90" i="2" s="1"/>
  <c r="M196" i="2" a="1"/>
  <c r="M196" i="2" s="1"/>
  <c r="N196" i="2" s="1"/>
  <c r="M138" i="2" a="1"/>
  <c r="M138" i="2" s="1"/>
  <c r="N138" i="2" s="1"/>
  <c r="M487" i="2" a="1"/>
  <c r="M487" i="2" s="1"/>
  <c r="N487" i="2" s="1"/>
  <c r="M359" i="2" a="1"/>
  <c r="M359" i="2" s="1"/>
  <c r="N359" i="2" s="1"/>
  <c r="M39" i="2" a="1"/>
  <c r="M39" i="2" s="1"/>
  <c r="M317" i="2" a="1"/>
  <c r="M317" i="2" s="1"/>
  <c r="N317" i="2" s="1"/>
  <c r="M351" i="2" a="1"/>
  <c r="M351" i="2" s="1"/>
  <c r="N351" i="2" s="1"/>
  <c r="M377" i="2" a="1"/>
  <c r="M377" i="2" s="1"/>
  <c r="N377" i="2" s="1"/>
  <c r="M416" i="2" a="1"/>
  <c r="M416" i="2" s="1"/>
  <c r="N416" i="2" s="1"/>
  <c r="M514" i="2" a="1"/>
  <c r="M514" i="2" s="1"/>
  <c r="M239" i="2" a="1"/>
  <c r="M239" i="2" s="1"/>
  <c r="N239" i="2" s="1"/>
  <c r="M225" i="2" a="1"/>
  <c r="M225" i="2" s="1"/>
  <c r="N225" i="2" s="1"/>
  <c r="M489" i="2" a="1"/>
  <c r="M489" i="2" s="1"/>
  <c r="N489" i="2" s="1"/>
  <c r="M193" i="2" a="1"/>
  <c r="M193" i="2" s="1"/>
  <c r="N193" i="2" s="1"/>
  <c r="M62" i="2" a="1"/>
  <c r="M62" i="2" s="1"/>
  <c r="N62" i="2" s="1"/>
  <c r="M361" i="2" a="1"/>
  <c r="M361" i="2" s="1"/>
  <c r="N361" i="2" s="1"/>
  <c r="M343" i="2" a="1"/>
  <c r="M343" i="2" s="1"/>
  <c r="N343" i="2" s="1"/>
  <c r="M198" i="2" a="1"/>
  <c r="M198" i="2" s="1"/>
  <c r="N198" i="2" s="1"/>
  <c r="M271" i="2" a="1"/>
  <c r="M271" i="2" s="1"/>
  <c r="N271" i="2" s="1"/>
  <c r="M340" i="2" a="1"/>
  <c r="M340" i="2" s="1"/>
  <c r="N340" i="2" s="1"/>
  <c r="M315" i="2" a="1"/>
  <c r="M315" i="2" s="1"/>
  <c r="N315" i="2" s="1"/>
  <c r="M97" i="2" a="1"/>
  <c r="M97" i="2" s="1"/>
  <c r="N97" i="2" s="1"/>
  <c r="M231" i="2" a="1"/>
  <c r="M231" i="2" s="1"/>
  <c r="N231" i="2" s="1"/>
  <c r="M76" i="2" a="1"/>
  <c r="M76" i="2" s="1"/>
  <c r="N76" i="2" s="1"/>
  <c r="M56" i="2" a="1"/>
  <c r="M56" i="2" s="1"/>
  <c r="N56" i="2" s="1"/>
  <c r="M530" i="2" a="1"/>
  <c r="M530" i="2" s="1"/>
  <c r="M521" i="2" a="1"/>
  <c r="M521" i="2" s="1"/>
  <c r="M68" i="2" a="1"/>
  <c r="M68" i="2" s="1"/>
  <c r="N68" i="2" s="1"/>
  <c r="M79" i="2" a="1"/>
  <c r="M79" i="2" s="1"/>
  <c r="N79" i="2" s="1"/>
  <c r="M183" i="2" a="1"/>
  <c r="M183" i="2" s="1"/>
  <c r="N183" i="2" s="1"/>
  <c r="M312" i="2" a="1"/>
  <c r="M312" i="2" s="1"/>
  <c r="N312" i="2" s="1"/>
  <c r="M328" i="2" a="1"/>
  <c r="M328" i="2" s="1"/>
  <c r="N328" i="2" s="1"/>
  <c r="M421" i="2" a="1"/>
  <c r="M421" i="2" s="1"/>
  <c r="N421" i="2" s="1"/>
  <c r="M523" i="2" a="1"/>
  <c r="M523" i="2" s="1"/>
  <c r="M395" i="2" a="1"/>
  <c r="M395" i="2" s="1"/>
  <c r="N395" i="2" s="1"/>
  <c r="M369" i="2" a="1"/>
  <c r="M369" i="2" s="1"/>
  <c r="N369" i="2" s="1"/>
  <c r="M100" i="2" a="1"/>
  <c r="M100" i="2" s="1"/>
  <c r="N100" i="2" s="1"/>
  <c r="M169" i="2" a="1"/>
  <c r="M169" i="2" s="1"/>
  <c r="N169" i="2" s="1"/>
  <c r="M114" i="2" a="1"/>
  <c r="M114" i="2" s="1"/>
  <c r="N114" i="2" s="1"/>
  <c r="M64" i="2" a="1"/>
  <c r="M64" i="2" s="1"/>
  <c r="N64" i="2" s="1"/>
  <c r="M135" i="2" a="1"/>
  <c r="M135" i="2" s="1"/>
  <c r="N135" i="2" s="1"/>
  <c r="M218" i="2" a="1"/>
  <c r="M218" i="2" s="1"/>
  <c r="N218" i="2" s="1"/>
  <c r="M131" i="2" a="1"/>
  <c r="M131" i="2" s="1"/>
  <c r="N131" i="2" s="1"/>
  <c r="M132" i="2" a="1"/>
  <c r="M132" i="2" s="1"/>
  <c r="N132" i="2" s="1"/>
  <c r="M285" i="2" a="1"/>
  <c r="M285" i="2" s="1"/>
  <c r="N285" i="2" s="1"/>
  <c r="M376" i="2" a="1"/>
  <c r="M376" i="2" s="1"/>
  <c r="N376" i="2" s="1"/>
  <c r="M118" i="2" a="1"/>
  <c r="M118" i="2" s="1"/>
  <c r="N118" i="2" s="1"/>
  <c r="M282" i="2" a="1"/>
  <c r="M282" i="2" s="1"/>
  <c r="N282" i="2" s="1"/>
  <c r="M407" i="2" a="1"/>
  <c r="M407" i="2" s="1"/>
  <c r="N407" i="2" s="1"/>
  <c r="M334" i="2" a="1"/>
  <c r="M334" i="2" s="1"/>
  <c r="N334" i="2" s="1"/>
  <c r="M366" i="2" a="1"/>
  <c r="M366" i="2" s="1"/>
  <c r="N366" i="2" s="1"/>
  <c r="M426" i="2" a="1"/>
  <c r="M426" i="2" s="1"/>
  <c r="N426" i="2" s="1"/>
  <c r="M332" i="2" a="1"/>
  <c r="M332" i="2" s="1"/>
  <c r="N332" i="2" s="1"/>
  <c r="M449" i="2" a="1"/>
  <c r="M449" i="2" s="1"/>
  <c r="N449" i="2" s="1"/>
  <c r="M378" i="2" a="1"/>
  <c r="M378" i="2" s="1"/>
  <c r="N378" i="2" s="1"/>
  <c r="M486" i="2" a="1"/>
  <c r="M486" i="2" s="1"/>
  <c r="N486" i="2" s="1"/>
  <c r="M386" i="2" a="1"/>
  <c r="M386" i="2" s="1"/>
  <c r="N386" i="2" s="1"/>
  <c r="M104" i="2" a="1"/>
  <c r="M104" i="2" s="1"/>
  <c r="N104" i="2" s="1"/>
  <c r="M350" i="2" a="1"/>
  <c r="M350" i="2" s="1"/>
  <c r="N350" i="2" s="1"/>
  <c r="M409" i="2" a="1"/>
  <c r="M409" i="2" s="1"/>
  <c r="N409" i="2" s="1"/>
  <c r="M84" i="2" a="1"/>
  <c r="M84" i="2" s="1"/>
  <c r="N84" i="2" s="1"/>
  <c r="M129" i="2" a="1"/>
  <c r="M129" i="2" s="1"/>
  <c r="N129" i="2" s="1"/>
  <c r="M450" i="2" a="1"/>
  <c r="M450" i="2" s="1"/>
  <c r="N450" i="2" s="1"/>
  <c r="M435" i="2" a="1"/>
  <c r="M435" i="2" s="1"/>
  <c r="N435" i="2" s="1"/>
  <c r="M265" i="2" a="1"/>
  <c r="M265" i="2" s="1"/>
  <c r="N265" i="2" s="1"/>
  <c r="M214" i="2" a="1"/>
  <c r="M214" i="2" s="1"/>
  <c r="N214" i="2" s="1"/>
  <c r="M140" i="2" a="1"/>
  <c r="M140" i="2" s="1"/>
  <c r="N140" i="2" s="1"/>
  <c r="M508" i="2" a="1"/>
  <c r="M508" i="2" s="1"/>
  <c r="N508" i="2" s="1"/>
  <c r="M63" i="2" a="1"/>
  <c r="M63" i="2" s="1"/>
  <c r="N63" i="2" s="1"/>
  <c r="M66" i="2" a="1"/>
  <c r="M66" i="2" s="1"/>
  <c r="N66" i="2" s="1"/>
  <c r="M405" i="2" a="1"/>
  <c r="M405" i="2" s="1"/>
  <c r="N405" i="2" s="1"/>
  <c r="M157" i="2" a="1"/>
  <c r="M157" i="2" s="1"/>
  <c r="N157" i="2" s="1"/>
  <c r="M197" i="2" a="1"/>
  <c r="M197" i="2" s="1"/>
  <c r="N197" i="2" s="1"/>
  <c r="M67" i="2" a="1"/>
  <c r="M67" i="2" s="1"/>
  <c r="N67" i="2" s="1"/>
  <c r="M527" i="2" a="1"/>
  <c r="M527" i="2" s="1"/>
  <c r="M57" i="2" a="1"/>
  <c r="M57" i="2" s="1"/>
  <c r="N57" i="2" s="1"/>
  <c r="M103" i="2" a="1"/>
  <c r="M103" i="2" s="1"/>
  <c r="N103" i="2" s="1"/>
  <c r="M33" i="2" a="1"/>
  <c r="M33" i="2" s="1"/>
  <c r="M115" i="2" a="1"/>
  <c r="M115" i="2" s="1"/>
  <c r="N115" i="2" s="1"/>
  <c r="M274" i="2" a="1"/>
  <c r="M274" i="2" s="1"/>
  <c r="N274" i="2" s="1"/>
  <c r="M502" i="2" a="1"/>
  <c r="M502" i="2" s="1"/>
  <c r="N502" i="2" s="1"/>
  <c r="M159" i="2" a="1"/>
  <c r="M159" i="2" s="1"/>
  <c r="N159" i="2" s="1"/>
  <c r="M371" i="2" a="1"/>
  <c r="M371" i="2" s="1"/>
  <c r="N371" i="2" s="1"/>
  <c r="M461" i="2" a="1"/>
  <c r="M461" i="2" s="1"/>
  <c r="N461" i="2" s="1"/>
  <c r="M238" i="2" a="1"/>
  <c r="M238" i="2" s="1"/>
  <c r="N238" i="2" s="1"/>
  <c r="M336" i="2" a="1"/>
  <c r="M336" i="2" s="1"/>
  <c r="N336" i="2" s="1"/>
  <c r="M415" i="2" a="1"/>
  <c r="M415" i="2" s="1"/>
  <c r="N415" i="2" s="1"/>
  <c r="M373" i="2" a="1"/>
  <c r="M373" i="2" s="1"/>
  <c r="N373" i="2" s="1"/>
  <c r="M410" i="2" a="1"/>
  <c r="M410" i="2" s="1"/>
  <c r="N410" i="2" s="1"/>
  <c r="M80" i="2" a="1"/>
  <c r="M80" i="2" s="1"/>
  <c r="N80" i="2" s="1"/>
  <c r="M372" i="2" a="1"/>
  <c r="M372" i="2" s="1"/>
  <c r="N372" i="2" s="1"/>
  <c r="M432" i="2" a="1"/>
  <c r="M432" i="2" s="1"/>
  <c r="N432" i="2" s="1"/>
  <c r="M171" i="2" a="1"/>
  <c r="M171" i="2" s="1"/>
  <c r="N171" i="2" s="1"/>
  <c r="M442" i="2" a="1"/>
  <c r="M442" i="2" s="1"/>
  <c r="N442" i="2" s="1"/>
  <c r="M453" i="2" a="1"/>
  <c r="M453" i="2" s="1"/>
  <c r="N453" i="2" s="1"/>
  <c r="M300" i="2" a="1"/>
  <c r="M300" i="2" s="1"/>
  <c r="N300" i="2" s="1"/>
  <c r="M492" i="2" a="1"/>
  <c r="M492" i="2" s="1"/>
  <c r="N492" i="2" s="1"/>
  <c r="M176" i="2" a="1"/>
  <c r="M176" i="2" s="1"/>
  <c r="N176" i="2" s="1"/>
  <c r="M477" i="2" a="1"/>
  <c r="M477" i="2" s="1"/>
  <c r="N477" i="2" s="1"/>
  <c r="M162" i="2" a="1"/>
  <c r="M162" i="2" s="1"/>
  <c r="N162" i="2" s="1"/>
  <c r="M381" i="2" a="1"/>
  <c r="M381" i="2" s="1"/>
  <c r="N381" i="2" s="1"/>
  <c r="M413" i="2" a="1"/>
  <c r="M413" i="2" s="1"/>
  <c r="N413" i="2" s="1"/>
  <c r="M424" i="2" a="1"/>
  <c r="M424" i="2" s="1"/>
  <c r="N424" i="2" s="1"/>
  <c r="M496" i="2" a="1"/>
  <c r="M496" i="2" s="1"/>
  <c r="N496" i="2" s="1"/>
  <c r="M236" i="2" a="1"/>
  <c r="M236" i="2" s="1"/>
  <c r="N236" i="2" s="1"/>
  <c r="M344" i="2" a="1"/>
  <c r="M344" i="2" s="1"/>
  <c r="N344" i="2" s="1"/>
  <c r="M476" i="2" a="1"/>
  <c r="M476" i="2" s="1"/>
  <c r="N476" i="2" s="1"/>
  <c r="M123" i="2" a="1"/>
  <c r="M123" i="2" s="1"/>
  <c r="N123" i="2" s="1"/>
  <c r="M222" i="2" a="1"/>
  <c r="M222" i="2" s="1"/>
  <c r="N222" i="2" s="1"/>
  <c r="M525" i="2" a="1"/>
  <c r="M525" i="2" s="1"/>
  <c r="M54" i="2" a="1"/>
  <c r="M54" i="2" s="1"/>
  <c r="N54" i="2" s="1"/>
  <c r="M438" i="2" a="1"/>
  <c r="M438" i="2" s="1"/>
  <c r="N438" i="2" s="1"/>
  <c r="M116" i="2" a="1"/>
  <c r="M116" i="2" s="1"/>
  <c r="N116" i="2" s="1"/>
  <c r="M498" i="2" a="1"/>
  <c r="M498" i="2" s="1"/>
  <c r="N498" i="2" s="1"/>
  <c r="M189" i="2" a="1"/>
  <c r="M189" i="2" s="1"/>
  <c r="N189" i="2" s="1"/>
  <c r="M110" i="2" a="1"/>
  <c r="M110" i="2" s="1"/>
  <c r="N110" i="2" s="1"/>
  <c r="M320" i="2" a="1"/>
  <c r="M320" i="2" s="1"/>
  <c r="N320" i="2" s="1"/>
  <c r="M411" i="2" a="1"/>
  <c r="M411" i="2" s="1"/>
  <c r="N411" i="2" s="1"/>
  <c r="M37" i="2" a="1"/>
  <c r="M37" i="2" s="1"/>
  <c r="M34" i="2" a="1"/>
  <c r="M34" i="2" s="1"/>
  <c r="M38" i="2" a="1"/>
  <c r="M38" i="2" s="1"/>
  <c r="M278" i="2" a="1"/>
  <c r="M278" i="2" s="1"/>
  <c r="N278" i="2" s="1"/>
  <c r="M52" i="2" a="1"/>
  <c r="M52" i="2" s="1"/>
  <c r="N52" i="2" s="1"/>
  <c r="M374" i="2" a="1"/>
  <c r="M374" i="2" s="1"/>
  <c r="N374" i="2" s="1"/>
  <c r="M226" i="2" a="1"/>
  <c r="M226" i="2" s="1"/>
  <c r="N226" i="2" s="1"/>
  <c r="M420" i="2" a="1"/>
  <c r="M420" i="2" s="1"/>
  <c r="N420" i="2" s="1"/>
  <c r="M207" i="2" a="1"/>
  <c r="M207" i="2" s="1"/>
  <c r="N207" i="2" s="1"/>
  <c r="M445" i="2" a="1"/>
  <c r="M445" i="2" s="1"/>
  <c r="N445" i="2" s="1"/>
  <c r="M247" i="2" a="1"/>
  <c r="M247" i="2" s="1"/>
  <c r="N247" i="2" s="1"/>
  <c r="M150" i="2" a="1"/>
  <c r="M150" i="2" s="1"/>
  <c r="N150" i="2" s="1"/>
  <c r="M483" i="2" a="1"/>
  <c r="M483" i="2" s="1"/>
  <c r="N483" i="2" s="1"/>
  <c r="M526" i="2" a="1"/>
  <c r="M526" i="2" s="1"/>
  <c r="M229" i="2" a="1"/>
  <c r="M229" i="2" s="1"/>
  <c r="N229" i="2" s="1"/>
  <c r="M106" i="2" a="1"/>
  <c r="M106" i="2" s="1"/>
  <c r="N106" i="2" s="1"/>
  <c r="M35" i="2" a="1"/>
  <c r="M35" i="2" s="1"/>
  <c r="M313" i="2" a="1"/>
  <c r="M313" i="2" s="1"/>
  <c r="N313" i="2" s="1"/>
  <c r="M151" i="2" a="1"/>
  <c r="M151" i="2" s="1"/>
  <c r="N151" i="2" s="1"/>
  <c r="M392" i="2" a="1"/>
  <c r="M392" i="2" s="1"/>
  <c r="N392" i="2" s="1"/>
  <c r="M327" i="2" a="1"/>
  <c r="M327" i="2" s="1"/>
  <c r="N327" i="2" s="1"/>
  <c r="M124" i="2" a="1"/>
  <c r="M124" i="2" s="1"/>
  <c r="N124" i="2" s="1"/>
  <c r="M152" i="2" a="1"/>
  <c r="M152" i="2" s="1"/>
  <c r="N152" i="2" s="1"/>
  <c r="M36" i="2" a="1"/>
  <c r="M36" i="2" s="1"/>
  <c r="M117" i="2" a="1"/>
  <c r="M117" i="2" s="1"/>
  <c r="N117" i="2" s="1"/>
  <c r="M187" i="2" a="1"/>
  <c r="M187" i="2" s="1"/>
  <c r="N187" i="2" s="1"/>
  <c r="M78" i="2" a="1"/>
  <c r="M78" i="2" s="1"/>
  <c r="N78" i="2" s="1"/>
  <c r="M199" i="2" a="1"/>
  <c r="M199" i="2" s="1"/>
  <c r="N199" i="2" s="1"/>
  <c r="M469" i="2" a="1"/>
  <c r="M469" i="2" s="1"/>
  <c r="N469" i="2" s="1"/>
  <c r="M507" i="2" a="1"/>
  <c r="M507" i="2" s="1"/>
  <c r="N507" i="2" s="1"/>
  <c r="M201" i="2" a="1"/>
  <c r="M201" i="2" s="1"/>
  <c r="N201" i="2" s="1"/>
  <c r="M261" i="2" a="1"/>
  <c r="M261" i="2" s="1"/>
  <c r="N261" i="2" s="1"/>
  <c r="M74" i="2" a="1"/>
  <c r="M74" i="2" s="1"/>
  <c r="N74" i="2" s="1"/>
  <c r="M181" i="2" a="1"/>
  <c r="M181" i="2" s="1"/>
  <c r="N181" i="2" s="1"/>
  <c r="M352" i="2" a="1"/>
  <c r="M352" i="2" s="1"/>
  <c r="N352" i="2" s="1"/>
  <c r="M154" i="2" a="1"/>
  <c r="M154" i="2" s="1"/>
  <c r="N154" i="2" s="1"/>
  <c r="M113" i="2" a="1"/>
  <c r="M113" i="2" s="1"/>
  <c r="N113" i="2" s="1"/>
  <c r="M451" i="2" a="1"/>
  <c r="M451" i="2" s="1"/>
  <c r="N451" i="2" s="1"/>
  <c r="M440" i="2" a="1"/>
  <c r="M440" i="2" s="1"/>
  <c r="N440" i="2" s="1"/>
  <c r="M120" i="2" a="1"/>
  <c r="M120" i="2" s="1"/>
  <c r="N120" i="2" s="1"/>
  <c r="M433" i="2" a="1"/>
  <c r="M433" i="2" s="1"/>
  <c r="N433" i="2" s="1"/>
  <c r="M112" i="2" a="1"/>
  <c r="M112" i="2" s="1"/>
  <c r="N112" i="2" s="1"/>
  <c r="M434" i="2" a="1"/>
  <c r="M434" i="2" s="1"/>
  <c r="N434" i="2" s="1"/>
  <c r="M143" i="2" a="1"/>
  <c r="M143" i="2" s="1"/>
  <c r="N143" i="2" s="1"/>
  <c r="M212" i="2" a="1"/>
  <c r="M212" i="2" s="1"/>
  <c r="N212" i="2" s="1"/>
  <c r="M422" i="2" a="1"/>
  <c r="M422" i="2" s="1"/>
  <c r="N422" i="2" s="1"/>
  <c r="M363" i="2" a="1"/>
  <c r="M363" i="2" s="1"/>
  <c r="N363" i="2" s="1"/>
  <c r="S35" i="2" l="1"/>
  <c r="S32" i="2"/>
  <c r="S37" i="2"/>
  <c r="S33" i="2"/>
  <c r="S34" i="2"/>
  <c r="S36" i="2"/>
  <c r="N51" i="2"/>
  <c r="N2" i="2" s="1"/>
  <c r="S40" i="2"/>
  <c r="S39" i="2"/>
  <c r="S38" i="2"/>
  <c r="S21" i="2"/>
  <c r="S29" i="2"/>
  <c r="S22" i="2"/>
  <c r="S30" i="2"/>
  <c r="S23" i="2"/>
  <c r="S31" i="2"/>
  <c r="S24" i="2"/>
  <c r="S25" i="2"/>
  <c r="S20" i="2"/>
  <c r="S26" i="2"/>
  <c r="S27" i="2"/>
  <c r="S28" i="2"/>
  <c r="S32" i="3"/>
  <c r="S35" i="3"/>
  <c r="S36" i="3"/>
  <c r="S38" i="3"/>
  <c r="N51" i="3"/>
  <c r="S40" i="3"/>
  <c r="S33" i="3"/>
  <c r="S27" i="3"/>
  <c r="S28" i="3"/>
  <c r="S29" i="3"/>
  <c r="S22" i="3"/>
  <c r="S30" i="3"/>
  <c r="S23" i="3"/>
  <c r="S24" i="3"/>
  <c r="S31" i="3"/>
  <c r="M2" i="3"/>
  <c r="S25" i="3"/>
  <c r="S21" i="3"/>
  <c r="S20" i="3"/>
  <c r="S26" i="3"/>
  <c r="S34" i="3"/>
  <c r="S37" i="3"/>
  <c r="S39" i="3"/>
  <c r="M3" i="2"/>
  <c r="M2" i="2"/>
  <c r="N3" i="2" l="1"/>
  <c r="N4" i="2" s="1"/>
  <c r="Q4" i="2"/>
  <c r="P4" i="2"/>
</calcChain>
</file>

<file path=xl/sharedStrings.xml><?xml version="1.0" encoding="utf-8"?>
<sst xmlns="http://schemas.openxmlformats.org/spreadsheetml/2006/main" count="49" uniqueCount="24">
  <si>
    <t/>
  </si>
  <si>
    <t>x</t>
  </si>
  <si>
    <t>y</t>
  </si>
  <si>
    <t>g</t>
  </si>
  <si>
    <t>"</t>
  </si>
  <si>
    <t>g reversed</t>
  </si>
  <si>
    <t>g''</t>
  </si>
  <si>
    <t>μ_h</t>
  </si>
  <si>
    <t>μ_y</t>
  </si>
  <si>
    <t>μ_x</t>
  </si>
  <si>
    <t>μ_v</t>
  </si>
  <si>
    <t>E</t>
  </si>
  <si>
    <t>8Σg^2</t>
  </si>
  <si>
    <t>ε</t>
  </si>
  <si>
    <t>Ε0</t>
  </si>
  <si>
    <t>y^</t>
  </si>
  <si>
    <t>(y-y^)^2</t>
  </si>
  <si>
    <t>Σ(y-y^)^2</t>
  </si>
  <si>
    <t>μ_y^</t>
  </si>
  <si>
    <t xml:space="preserve">  </t>
  </si>
  <si>
    <t>j</t>
  </si>
  <si>
    <t>&lt;- Use the Excel Solver to minimize this by changing the cells in green</t>
  </si>
  <si>
    <t>r</t>
  </si>
  <si>
    <t>Explained variance, e-&gt;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</si>
</sst>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Causal!$B$30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Causal!$A$31:$A$530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Causal!$B$31:$B$530</c:f>
              <c:numCache>
                <c:formatCode>General</c:formatCode>
                <c:ptCount val="500"/>
                <c:pt idx="0">
                  <c:v>13.915488608400578</c:v>
                </c:pt>
                <c:pt idx="1">
                  <c:v>11.756215664968432</c:v>
                </c:pt>
                <c:pt idx="2">
                  <c:v>10.575497327440363</c:v>
                </c:pt>
                <c:pt idx="3">
                  <c:v>10.544668374594549</c:v>
                </c:pt>
                <c:pt idx="4">
                  <c:v>11.135577494120163</c:v>
                </c:pt>
                <c:pt idx="5">
                  <c:v>11.604072164961538</c:v>
                </c:pt>
                <c:pt idx="6">
                  <c:v>11.47052857120978</c:v>
                </c:pt>
                <c:pt idx="7">
                  <c:v>10.396612717448859</c:v>
                </c:pt>
                <c:pt idx="8">
                  <c:v>9.9074231866673692</c:v>
                </c:pt>
                <c:pt idx="9">
                  <c:v>12.265668100585351</c:v>
                </c:pt>
                <c:pt idx="10">
                  <c:v>11.920433874559633</c:v>
                </c:pt>
                <c:pt idx="11">
                  <c:v>12.922529695634999</c:v>
                </c:pt>
                <c:pt idx="12">
                  <c:v>13.62997650982539</c:v>
                </c:pt>
                <c:pt idx="13">
                  <c:v>12.317493208911577</c:v>
                </c:pt>
                <c:pt idx="14">
                  <c:v>12.972404861009098</c:v>
                </c:pt>
                <c:pt idx="15">
                  <c:v>11.692843196859178</c:v>
                </c:pt>
                <c:pt idx="16">
                  <c:v>11.204535201302829</c:v>
                </c:pt>
                <c:pt idx="17">
                  <c:v>12.048406313609707</c:v>
                </c:pt>
                <c:pt idx="18">
                  <c:v>10.751014940584257</c:v>
                </c:pt>
                <c:pt idx="19">
                  <c:v>10.873252730809856</c:v>
                </c:pt>
                <c:pt idx="20">
                  <c:v>13.915488608400578</c:v>
                </c:pt>
                <c:pt idx="21">
                  <c:v>11.756215664968432</c:v>
                </c:pt>
                <c:pt idx="22">
                  <c:v>10.575497327440363</c:v>
                </c:pt>
                <c:pt idx="23">
                  <c:v>10.544668374594549</c:v>
                </c:pt>
                <c:pt idx="24">
                  <c:v>11.135577494120163</c:v>
                </c:pt>
                <c:pt idx="25">
                  <c:v>11.604072164961538</c:v>
                </c:pt>
                <c:pt idx="26">
                  <c:v>11.47052857120978</c:v>
                </c:pt>
                <c:pt idx="27">
                  <c:v>10.396612717448859</c:v>
                </c:pt>
                <c:pt idx="28">
                  <c:v>9.9074231866673692</c:v>
                </c:pt>
                <c:pt idx="29">
                  <c:v>12.265668100585351</c:v>
                </c:pt>
                <c:pt idx="30">
                  <c:v>11.920433874559633</c:v>
                </c:pt>
                <c:pt idx="31">
                  <c:v>12.922529695634999</c:v>
                </c:pt>
                <c:pt idx="32">
                  <c:v>13.62997650982539</c:v>
                </c:pt>
                <c:pt idx="33">
                  <c:v>12.317493208911577</c:v>
                </c:pt>
                <c:pt idx="34">
                  <c:v>12.972404861009098</c:v>
                </c:pt>
                <c:pt idx="35">
                  <c:v>11.692843196859178</c:v>
                </c:pt>
                <c:pt idx="36">
                  <c:v>11.204535201302829</c:v>
                </c:pt>
                <c:pt idx="37">
                  <c:v>12.048406313609707</c:v>
                </c:pt>
                <c:pt idx="38">
                  <c:v>10.751014940584257</c:v>
                </c:pt>
                <c:pt idx="39">
                  <c:v>10.873252730809856</c:v>
                </c:pt>
                <c:pt idx="40">
                  <c:v>11.400436202813768</c:v>
                </c:pt>
                <c:pt idx="41">
                  <c:v>9.8947665881667763</c:v>
                </c:pt>
                <c:pt idx="42">
                  <c:v>8.4393910808461747</c:v>
                </c:pt>
                <c:pt idx="43">
                  <c:v>9.9341820421377349</c:v>
                </c:pt>
                <c:pt idx="44">
                  <c:v>8.4022576056361018</c:v>
                </c:pt>
                <c:pt idx="45">
                  <c:v>9.8663015721505971</c:v>
                </c:pt>
                <c:pt idx="46">
                  <c:v>10.912056148430946</c:v>
                </c:pt>
                <c:pt idx="47">
                  <c:v>8.5833346360917204</c:v>
                </c:pt>
                <c:pt idx="48">
                  <c:v>8.6278712422336632</c:v>
                </c:pt>
                <c:pt idx="49">
                  <c:v>9.5643554408369909</c:v>
                </c:pt>
                <c:pt idx="50">
                  <c:v>11.49845793809148</c:v>
                </c:pt>
                <c:pt idx="51">
                  <c:v>12.908913137371952</c:v>
                </c:pt>
                <c:pt idx="52">
                  <c:v>12.030631633181825</c:v>
                </c:pt>
                <c:pt idx="53">
                  <c:v>12.629929020131348</c:v>
                </c:pt>
                <c:pt idx="54">
                  <c:v>13.333025837652015</c:v>
                </c:pt>
                <c:pt idx="55">
                  <c:v>13.326981352592135</c:v>
                </c:pt>
                <c:pt idx="56">
                  <c:v>13.24576101332681</c:v>
                </c:pt>
                <c:pt idx="57">
                  <c:v>9.9410126766454319</c:v>
                </c:pt>
                <c:pt idx="58">
                  <c:v>12.26983096568215</c:v>
                </c:pt>
                <c:pt idx="59">
                  <c:v>11.859203102427218</c:v>
                </c:pt>
                <c:pt idx="60">
                  <c:v>8.9625842021177142</c:v>
                </c:pt>
                <c:pt idx="61">
                  <c:v>11.047273545732558</c:v>
                </c:pt>
                <c:pt idx="62">
                  <c:v>10.31359383551094</c:v>
                </c:pt>
                <c:pt idx="63">
                  <c:v>8.2240507130556395</c:v>
                </c:pt>
                <c:pt idx="64">
                  <c:v>8.026875019553751</c:v>
                </c:pt>
                <c:pt idx="65">
                  <c:v>10.810161444059178</c:v>
                </c:pt>
                <c:pt idx="66">
                  <c:v>7.9057009909785103</c:v>
                </c:pt>
                <c:pt idx="67">
                  <c:v>9.6542516481955332</c:v>
                </c:pt>
                <c:pt idx="68">
                  <c:v>8.874692149141886</c:v>
                </c:pt>
                <c:pt idx="69">
                  <c:v>12.963476204644296</c:v>
                </c:pt>
                <c:pt idx="70">
                  <c:v>12.334692576345082</c:v>
                </c:pt>
                <c:pt idx="71">
                  <c:v>12.074324961582901</c:v>
                </c:pt>
                <c:pt idx="72">
                  <c:v>12.53523662063057</c:v>
                </c:pt>
                <c:pt idx="73">
                  <c:v>11.900491273739114</c:v>
                </c:pt>
                <c:pt idx="74">
                  <c:v>11.485113375234489</c:v>
                </c:pt>
                <c:pt idx="75">
                  <c:v>11.426868452788918</c:v>
                </c:pt>
                <c:pt idx="76">
                  <c:v>11.83012025083039</c:v>
                </c:pt>
                <c:pt idx="77">
                  <c:v>10.487831296865567</c:v>
                </c:pt>
                <c:pt idx="78">
                  <c:v>8.7463420455773626</c:v>
                </c:pt>
                <c:pt idx="79">
                  <c:v>11.054644547042844</c:v>
                </c:pt>
                <c:pt idx="80">
                  <c:v>11.802442188506371</c:v>
                </c:pt>
                <c:pt idx="81">
                  <c:v>12.791392316008368</c:v>
                </c:pt>
                <c:pt idx="82">
                  <c:v>14.419433178912906</c:v>
                </c:pt>
                <c:pt idx="83">
                  <c:v>13.176340272539418</c:v>
                </c:pt>
                <c:pt idx="84">
                  <c:v>13.355469286337371</c:v>
                </c:pt>
                <c:pt idx="85">
                  <c:v>14.403754131645162</c:v>
                </c:pt>
                <c:pt idx="86">
                  <c:v>14.683387936661829</c:v>
                </c:pt>
                <c:pt idx="87">
                  <c:v>13.431572070106384</c:v>
                </c:pt>
                <c:pt idx="88">
                  <c:v>11.190462668882576</c:v>
                </c:pt>
                <c:pt idx="89">
                  <c:v>12.758757149036983</c:v>
                </c:pt>
                <c:pt idx="90">
                  <c:v>10.099083309379482</c:v>
                </c:pt>
                <c:pt idx="91">
                  <c:v>11.369056743204901</c:v>
                </c:pt>
                <c:pt idx="92">
                  <c:v>10.24937267399512</c:v>
                </c:pt>
                <c:pt idx="93">
                  <c:v>12.226679426035233</c:v>
                </c:pt>
                <c:pt idx="94">
                  <c:v>10.472547039194886</c:v>
                </c:pt>
                <c:pt idx="95">
                  <c:v>11.958381940002784</c:v>
                </c:pt>
                <c:pt idx="96">
                  <c:v>12.999738037842141</c:v>
                </c:pt>
                <c:pt idx="97">
                  <c:v>11.865504789962994</c:v>
                </c:pt>
                <c:pt idx="98">
                  <c:v>13.58439442250909</c:v>
                </c:pt>
                <c:pt idx="99">
                  <c:v>10.886504827201541</c:v>
                </c:pt>
                <c:pt idx="100">
                  <c:v>10.187523089194618</c:v>
                </c:pt>
                <c:pt idx="101">
                  <c:v>10.362620087961208</c:v>
                </c:pt>
                <c:pt idx="102">
                  <c:v>10.141914747770237</c:v>
                </c:pt>
                <c:pt idx="103">
                  <c:v>12.525388806189648</c:v>
                </c:pt>
                <c:pt idx="104">
                  <c:v>11.074301434121452</c:v>
                </c:pt>
                <c:pt idx="105">
                  <c:v>11.796562573225364</c:v>
                </c:pt>
                <c:pt idx="106">
                  <c:v>9.9528668061431294</c:v>
                </c:pt>
                <c:pt idx="107">
                  <c:v>13.346614796932425</c:v>
                </c:pt>
                <c:pt idx="108">
                  <c:v>12.720562098280096</c:v>
                </c:pt>
                <c:pt idx="109">
                  <c:v>14.48233935380865</c:v>
                </c:pt>
                <c:pt idx="110">
                  <c:v>12.242750879501724</c:v>
                </c:pt>
                <c:pt idx="111">
                  <c:v>10.785072512778592</c:v>
                </c:pt>
                <c:pt idx="112">
                  <c:v>11.815276392031786</c:v>
                </c:pt>
                <c:pt idx="113">
                  <c:v>12.366107619000216</c:v>
                </c:pt>
                <c:pt idx="114">
                  <c:v>10.855068736194504</c:v>
                </c:pt>
                <c:pt idx="115">
                  <c:v>10.384969902104666</c:v>
                </c:pt>
                <c:pt idx="116">
                  <c:v>11.478660371433621</c:v>
                </c:pt>
                <c:pt idx="117">
                  <c:v>9.7056698088765998</c:v>
                </c:pt>
                <c:pt idx="118">
                  <c:v>11.500051782079202</c:v>
                </c:pt>
                <c:pt idx="119">
                  <c:v>11.028369822830822</c:v>
                </c:pt>
                <c:pt idx="120">
                  <c:v>11.438386154660192</c:v>
                </c:pt>
                <c:pt idx="121">
                  <c:v>12.596307045414566</c:v>
                </c:pt>
                <c:pt idx="122">
                  <c:v>10.311107023556536</c:v>
                </c:pt>
                <c:pt idx="123">
                  <c:v>11.502848713833725</c:v>
                </c:pt>
                <c:pt idx="124">
                  <c:v>9.6910995656701289</c:v>
                </c:pt>
                <c:pt idx="125">
                  <c:v>11.328946053167662</c:v>
                </c:pt>
                <c:pt idx="126">
                  <c:v>11.808919628944901</c:v>
                </c:pt>
                <c:pt idx="127">
                  <c:v>12.111606987869139</c:v>
                </c:pt>
                <c:pt idx="128">
                  <c:v>9.7766609447474071</c:v>
                </c:pt>
                <c:pt idx="129">
                  <c:v>9.6795328556353439</c:v>
                </c:pt>
                <c:pt idx="130">
                  <c:v>11.979851766283776</c:v>
                </c:pt>
                <c:pt idx="131">
                  <c:v>11.179263935301368</c:v>
                </c:pt>
                <c:pt idx="132">
                  <c:v>12.83995206301654</c:v>
                </c:pt>
                <c:pt idx="133">
                  <c:v>11.188152268082696</c:v>
                </c:pt>
                <c:pt idx="134">
                  <c:v>8.9359653256332976</c:v>
                </c:pt>
                <c:pt idx="135">
                  <c:v>8.5480266259695536</c:v>
                </c:pt>
                <c:pt idx="136">
                  <c:v>10.18617545023257</c:v>
                </c:pt>
                <c:pt idx="137">
                  <c:v>11.203226547270228</c:v>
                </c:pt>
                <c:pt idx="138">
                  <c:v>9.9828851145292337</c:v>
                </c:pt>
                <c:pt idx="139">
                  <c:v>9.7526742130254434</c:v>
                </c:pt>
                <c:pt idx="140">
                  <c:v>10.847329174903152</c:v>
                </c:pt>
                <c:pt idx="141">
                  <c:v>8.973558824185492</c:v>
                </c:pt>
                <c:pt idx="142">
                  <c:v>7.6526696396041558</c:v>
                </c:pt>
                <c:pt idx="143">
                  <c:v>9.9844850400058114</c:v>
                </c:pt>
                <c:pt idx="144">
                  <c:v>9.4206016934754118</c:v>
                </c:pt>
                <c:pt idx="145">
                  <c:v>7.864254045948722</c:v>
                </c:pt>
                <c:pt idx="146">
                  <c:v>6.189557266943396</c:v>
                </c:pt>
                <c:pt idx="147">
                  <c:v>6.2196478190405164</c:v>
                </c:pt>
                <c:pt idx="148">
                  <c:v>6.6280597888875823</c:v>
                </c:pt>
                <c:pt idx="149">
                  <c:v>3.1010320130249811</c:v>
                </c:pt>
                <c:pt idx="150">
                  <c:v>5.178272278956654</c:v>
                </c:pt>
                <c:pt idx="151">
                  <c:v>4.435607378431099</c:v>
                </c:pt>
                <c:pt idx="152">
                  <c:v>4.6170861123503748</c:v>
                </c:pt>
                <c:pt idx="153">
                  <c:v>5.5703355802485461</c:v>
                </c:pt>
                <c:pt idx="154">
                  <c:v>5.3374060169196129</c:v>
                </c:pt>
                <c:pt idx="155">
                  <c:v>5.7175502648002254</c:v>
                </c:pt>
                <c:pt idx="156">
                  <c:v>7.0597137894336681</c:v>
                </c:pt>
                <c:pt idx="157">
                  <c:v>8.7714588224004579</c:v>
                </c:pt>
                <c:pt idx="158">
                  <c:v>8.5510523489200114</c:v>
                </c:pt>
                <c:pt idx="159">
                  <c:v>8.6937317560359233</c:v>
                </c:pt>
                <c:pt idx="160">
                  <c:v>10.378770562756404</c:v>
                </c:pt>
                <c:pt idx="161">
                  <c:v>8.8393695823510132</c:v>
                </c:pt>
                <c:pt idx="162">
                  <c:v>10.432933764358339</c:v>
                </c:pt>
                <c:pt idx="163">
                  <c:v>7.119321293125215</c:v>
                </c:pt>
                <c:pt idx="164">
                  <c:v>7.8060984188098939</c:v>
                </c:pt>
                <c:pt idx="165">
                  <c:v>6.0384153544183494</c:v>
                </c:pt>
                <c:pt idx="166">
                  <c:v>5.8835992683489735</c:v>
                </c:pt>
                <c:pt idx="167">
                  <c:v>6.7204344964567744</c:v>
                </c:pt>
                <c:pt idx="168">
                  <c:v>3.4221073847845851</c:v>
                </c:pt>
                <c:pt idx="169">
                  <c:v>3.6090030741455186</c:v>
                </c:pt>
                <c:pt idx="170">
                  <c:v>4.4265700524438971</c:v>
                </c:pt>
                <c:pt idx="171">
                  <c:v>3.6518387895263738</c:v>
                </c:pt>
                <c:pt idx="172">
                  <c:v>5.8646458766997842</c:v>
                </c:pt>
                <c:pt idx="173">
                  <c:v>5.2852350283469214</c:v>
                </c:pt>
                <c:pt idx="174">
                  <c:v>7.3175168182977908</c:v>
                </c:pt>
                <c:pt idx="175">
                  <c:v>8.9733923574903436</c:v>
                </c:pt>
                <c:pt idx="176">
                  <c:v>8.320126240806303</c:v>
                </c:pt>
                <c:pt idx="177">
                  <c:v>7.0761589608522533</c:v>
                </c:pt>
                <c:pt idx="178">
                  <c:v>8.63305939675495</c:v>
                </c:pt>
                <c:pt idx="179">
                  <c:v>6.0543058895085249</c:v>
                </c:pt>
                <c:pt idx="180">
                  <c:v>7.2118686922527484</c:v>
                </c:pt>
                <c:pt idx="181">
                  <c:v>7.4695313945892918</c:v>
                </c:pt>
                <c:pt idx="182">
                  <c:v>8.2546127830183469</c:v>
                </c:pt>
                <c:pt idx="183">
                  <c:v>9.6014718757375181</c:v>
                </c:pt>
                <c:pt idx="184">
                  <c:v>11.11596375558004</c:v>
                </c:pt>
                <c:pt idx="185">
                  <c:v>9.8201432731375196</c:v>
                </c:pt>
                <c:pt idx="186">
                  <c:v>7.8722243545245494</c:v>
                </c:pt>
                <c:pt idx="187">
                  <c:v>10.231707855260309</c:v>
                </c:pt>
                <c:pt idx="188">
                  <c:v>8.4329636526490379</c:v>
                </c:pt>
                <c:pt idx="189">
                  <c:v>9.1791139126326851</c:v>
                </c:pt>
                <c:pt idx="190">
                  <c:v>8.6576979681379509</c:v>
                </c:pt>
                <c:pt idx="191">
                  <c:v>7.9682740291933722</c:v>
                </c:pt>
                <c:pt idx="192">
                  <c:v>6.0981326458541982</c:v>
                </c:pt>
                <c:pt idx="193">
                  <c:v>5.6532657088319924</c:v>
                </c:pt>
                <c:pt idx="194">
                  <c:v>3.9980428530271199</c:v>
                </c:pt>
                <c:pt idx="195">
                  <c:v>4.9001764949168169</c:v>
                </c:pt>
                <c:pt idx="196">
                  <c:v>4.3719115651459637</c:v>
                </c:pt>
                <c:pt idx="197">
                  <c:v>3.8542357330410724</c:v>
                </c:pt>
                <c:pt idx="198">
                  <c:v>3.812625348043801</c:v>
                </c:pt>
                <c:pt idx="199">
                  <c:v>1.3009723526525074</c:v>
                </c:pt>
                <c:pt idx="200">
                  <c:v>4.4555950072228114</c:v>
                </c:pt>
                <c:pt idx="201">
                  <c:v>3.6126646918663048</c:v>
                </c:pt>
                <c:pt idx="202">
                  <c:v>5.1142061880866931</c:v>
                </c:pt>
                <c:pt idx="203">
                  <c:v>4.3067137141603791</c:v>
                </c:pt>
                <c:pt idx="204">
                  <c:v>5.8677516094396509</c:v>
                </c:pt>
                <c:pt idx="205">
                  <c:v>7.1664410334294928</c:v>
                </c:pt>
                <c:pt idx="206">
                  <c:v>6.190872174772851</c:v>
                </c:pt>
                <c:pt idx="207">
                  <c:v>9.3538241150288695</c:v>
                </c:pt>
                <c:pt idx="208">
                  <c:v>8.2796962380215202</c:v>
                </c:pt>
                <c:pt idx="209">
                  <c:v>7.7876349722729463</c:v>
                </c:pt>
                <c:pt idx="210">
                  <c:v>10.111249100899869</c:v>
                </c:pt>
                <c:pt idx="211">
                  <c:v>8.5237113794683292</c:v>
                </c:pt>
                <c:pt idx="212">
                  <c:v>6.8803046666517735</c:v>
                </c:pt>
                <c:pt idx="213">
                  <c:v>8.083284808342567</c:v>
                </c:pt>
                <c:pt idx="214">
                  <c:v>6.2522287114301989</c:v>
                </c:pt>
                <c:pt idx="215">
                  <c:v>5.586893013092233</c:v>
                </c:pt>
                <c:pt idx="216">
                  <c:v>7.121956429312025</c:v>
                </c:pt>
                <c:pt idx="217">
                  <c:v>5.1899797365660998</c:v>
                </c:pt>
                <c:pt idx="218">
                  <c:v>5.4463118348824908</c:v>
                </c:pt>
                <c:pt idx="219">
                  <c:v>5.4425145727845203</c:v>
                </c:pt>
                <c:pt idx="220">
                  <c:v>8.3344016629404543</c:v>
                </c:pt>
                <c:pt idx="221">
                  <c:v>6.7145020759331242</c:v>
                </c:pt>
                <c:pt idx="222">
                  <c:v>7.0872858854177014</c:v>
                </c:pt>
                <c:pt idx="223">
                  <c:v>6.9714462414825054</c:v>
                </c:pt>
                <c:pt idx="224">
                  <c:v>6.5644216494627674</c:v>
                </c:pt>
                <c:pt idx="225">
                  <c:v>6.6267906817432909</c:v>
                </c:pt>
                <c:pt idx="226">
                  <c:v>6.4849043404609734</c:v>
                </c:pt>
                <c:pt idx="227">
                  <c:v>7.571794395810608</c:v>
                </c:pt>
                <c:pt idx="228">
                  <c:v>7.5170834512838738</c:v>
                </c:pt>
                <c:pt idx="229">
                  <c:v>9.663202951031856</c:v>
                </c:pt>
                <c:pt idx="230">
                  <c:v>7.1858976445809546</c:v>
                </c:pt>
                <c:pt idx="231">
                  <c:v>10.691005276923308</c:v>
                </c:pt>
                <c:pt idx="232">
                  <c:v>8.8242532612947162</c:v>
                </c:pt>
                <c:pt idx="233">
                  <c:v>11.02183741960139</c:v>
                </c:pt>
                <c:pt idx="234">
                  <c:v>11.356632189084362</c:v>
                </c:pt>
                <c:pt idx="235">
                  <c:v>10.184587356515969</c:v>
                </c:pt>
                <c:pt idx="236">
                  <c:v>9.5712832329986774</c:v>
                </c:pt>
                <c:pt idx="237">
                  <c:v>9.4518481735959856</c:v>
                </c:pt>
                <c:pt idx="238">
                  <c:v>8.238497430978093</c:v>
                </c:pt>
                <c:pt idx="239">
                  <c:v>7.5264404186044365</c:v>
                </c:pt>
                <c:pt idx="240">
                  <c:v>6.8810319227438885</c:v>
                </c:pt>
                <c:pt idx="241">
                  <c:v>10.664459670608617</c:v>
                </c:pt>
                <c:pt idx="242">
                  <c:v>9.7188870525649556</c:v>
                </c:pt>
                <c:pt idx="243">
                  <c:v>9.1878140451712831</c:v>
                </c:pt>
                <c:pt idx="244">
                  <c:v>10.505774333170109</c:v>
                </c:pt>
                <c:pt idx="245">
                  <c:v>8.9684315299854251</c:v>
                </c:pt>
                <c:pt idx="246">
                  <c:v>9.5406652140077881</c:v>
                </c:pt>
                <c:pt idx="247">
                  <c:v>9.8255437641899643</c:v>
                </c:pt>
                <c:pt idx="248">
                  <c:v>7.8842928178696772</c:v>
                </c:pt>
                <c:pt idx="249">
                  <c:v>4.6411181141655771</c:v>
                </c:pt>
                <c:pt idx="250">
                  <c:v>7.0943145862758437</c:v>
                </c:pt>
                <c:pt idx="251">
                  <c:v>6.2141341814274398</c:v>
                </c:pt>
                <c:pt idx="252">
                  <c:v>5.0420304281821711</c:v>
                </c:pt>
                <c:pt idx="253">
                  <c:v>8.3626751520591078</c:v>
                </c:pt>
                <c:pt idx="254">
                  <c:v>7.0399471430587806</c:v>
                </c:pt>
                <c:pt idx="255">
                  <c:v>8.5879233141994025</c:v>
                </c:pt>
                <c:pt idx="256">
                  <c:v>8.9858532040967383</c:v>
                </c:pt>
                <c:pt idx="257">
                  <c:v>6.6938541279742845</c:v>
                </c:pt>
                <c:pt idx="258">
                  <c:v>8.6480874604377167</c:v>
                </c:pt>
                <c:pt idx="259">
                  <c:v>9.4462268757759773</c:v>
                </c:pt>
                <c:pt idx="260">
                  <c:v>8.6143935158852436</c:v>
                </c:pt>
                <c:pt idx="261">
                  <c:v>8.9670068561567913</c:v>
                </c:pt>
                <c:pt idx="262">
                  <c:v>11.907231941764174</c:v>
                </c:pt>
                <c:pt idx="263">
                  <c:v>11.073619890352893</c:v>
                </c:pt>
                <c:pt idx="264">
                  <c:v>11.383718528906002</c:v>
                </c:pt>
                <c:pt idx="265">
                  <c:v>12.412374080458468</c:v>
                </c:pt>
                <c:pt idx="266">
                  <c:v>10.540033999158673</c:v>
                </c:pt>
                <c:pt idx="267">
                  <c:v>11.341335640220921</c:v>
                </c:pt>
                <c:pt idx="268">
                  <c:v>10.372549767785559</c:v>
                </c:pt>
                <c:pt idx="269">
                  <c:v>12.027336274714289</c:v>
                </c:pt>
                <c:pt idx="270">
                  <c:v>10.111027081320129</c:v>
                </c:pt>
                <c:pt idx="271">
                  <c:v>9.8812325203549261</c:v>
                </c:pt>
                <c:pt idx="272">
                  <c:v>11.04412906326715</c:v>
                </c:pt>
                <c:pt idx="273">
                  <c:v>11.236179226705389</c:v>
                </c:pt>
                <c:pt idx="274">
                  <c:v>10.768287733568169</c:v>
                </c:pt>
                <c:pt idx="275">
                  <c:v>11.046063656026691</c:v>
                </c:pt>
                <c:pt idx="276">
                  <c:v>12.431636862080419</c:v>
                </c:pt>
                <c:pt idx="277">
                  <c:v>11.918713920631884</c:v>
                </c:pt>
                <c:pt idx="278">
                  <c:v>13.073109462927011</c:v>
                </c:pt>
                <c:pt idx="279">
                  <c:v>12.748254511025568</c:v>
                </c:pt>
                <c:pt idx="280">
                  <c:v>12.956090201851833</c:v>
                </c:pt>
                <c:pt idx="281">
                  <c:v>11.339385707298453</c:v>
                </c:pt>
                <c:pt idx="282">
                  <c:v>11.343491091069071</c:v>
                </c:pt>
                <c:pt idx="283">
                  <c:v>12.665374460037915</c:v>
                </c:pt>
                <c:pt idx="284">
                  <c:v>11.387398592239524</c:v>
                </c:pt>
                <c:pt idx="285">
                  <c:v>11.054330301040682</c:v>
                </c:pt>
                <c:pt idx="286">
                  <c:v>11.878147811939458</c:v>
                </c:pt>
                <c:pt idx="287">
                  <c:v>12.160211654403925</c:v>
                </c:pt>
                <c:pt idx="288">
                  <c:v>14.260420692771184</c:v>
                </c:pt>
                <c:pt idx="289">
                  <c:v>11.415367362130926</c:v>
                </c:pt>
                <c:pt idx="290">
                  <c:v>12.556569774098692</c:v>
                </c:pt>
                <c:pt idx="291">
                  <c:v>11.324086153978886</c:v>
                </c:pt>
                <c:pt idx="292">
                  <c:v>12.692599607611371</c:v>
                </c:pt>
                <c:pt idx="293">
                  <c:v>12.725719619899163</c:v>
                </c:pt>
                <c:pt idx="294">
                  <c:v>14.084821886702054</c:v>
                </c:pt>
                <c:pt idx="295">
                  <c:v>14.2065254283981</c:v>
                </c:pt>
                <c:pt idx="296">
                  <c:v>12.129446585656837</c:v>
                </c:pt>
                <c:pt idx="297">
                  <c:v>12.374960865504633</c:v>
                </c:pt>
                <c:pt idx="298">
                  <c:v>11.199277299210829</c:v>
                </c:pt>
                <c:pt idx="299">
                  <c:v>9.4811955073259426</c:v>
                </c:pt>
                <c:pt idx="300">
                  <c:v>9.7011629084617006</c:v>
                </c:pt>
                <c:pt idx="301">
                  <c:v>10.653002694668249</c:v>
                </c:pt>
                <c:pt idx="302">
                  <c:v>11.887761946667631</c:v>
                </c:pt>
                <c:pt idx="303">
                  <c:v>10.926719427769189</c:v>
                </c:pt>
                <c:pt idx="304">
                  <c:v>12.253261388525408</c:v>
                </c:pt>
                <c:pt idx="305">
                  <c:v>14.582531664233164</c:v>
                </c:pt>
                <c:pt idx="306">
                  <c:v>12.521587143255166</c:v>
                </c:pt>
                <c:pt idx="307">
                  <c:v>13.942141071217073</c:v>
                </c:pt>
                <c:pt idx="308">
                  <c:v>15.267100699825431</c:v>
                </c:pt>
                <c:pt idx="309">
                  <c:v>13.262099095367695</c:v>
                </c:pt>
                <c:pt idx="310">
                  <c:v>14.332449443162878</c:v>
                </c:pt>
                <c:pt idx="311">
                  <c:v>14.138311514067144</c:v>
                </c:pt>
                <c:pt idx="312">
                  <c:v>14.605448008161439</c:v>
                </c:pt>
                <c:pt idx="313">
                  <c:v>14.719780775720533</c:v>
                </c:pt>
                <c:pt idx="314">
                  <c:v>15.398036765267035</c:v>
                </c:pt>
                <c:pt idx="315">
                  <c:v>16.813247340303551</c:v>
                </c:pt>
                <c:pt idx="316">
                  <c:v>15.73660111885909</c:v>
                </c:pt>
                <c:pt idx="317">
                  <c:v>12.819945201601117</c:v>
                </c:pt>
                <c:pt idx="318">
                  <c:v>12.487279594154664</c:v>
                </c:pt>
                <c:pt idx="319">
                  <c:v>12.463381760277917</c:v>
                </c:pt>
                <c:pt idx="320">
                  <c:v>11.837868373603293</c:v>
                </c:pt>
                <c:pt idx="321">
                  <c:v>10.327178864005864</c:v>
                </c:pt>
                <c:pt idx="322">
                  <c:v>10.070471273345444</c:v>
                </c:pt>
                <c:pt idx="323">
                  <c:v>7.2734114021739993</c:v>
                </c:pt>
                <c:pt idx="324">
                  <c:v>7.5901568272792748</c:v>
                </c:pt>
                <c:pt idx="325">
                  <c:v>7.1582535897858932</c:v>
                </c:pt>
                <c:pt idx="326">
                  <c:v>9.1453044989191188</c:v>
                </c:pt>
                <c:pt idx="327">
                  <c:v>7.3569635466481227</c:v>
                </c:pt>
                <c:pt idx="328">
                  <c:v>9.277980931797611</c:v>
                </c:pt>
                <c:pt idx="329">
                  <c:v>11.63245106714696</c:v>
                </c:pt>
                <c:pt idx="330">
                  <c:v>9.4875307971882084</c:v>
                </c:pt>
                <c:pt idx="331">
                  <c:v>10.286233723363271</c:v>
                </c:pt>
                <c:pt idx="332">
                  <c:v>9.4669369156236378</c:v>
                </c:pt>
                <c:pt idx="333">
                  <c:v>11.619659830698934</c:v>
                </c:pt>
                <c:pt idx="334">
                  <c:v>12.307249348984444</c:v>
                </c:pt>
                <c:pt idx="335">
                  <c:v>12.665596037632593</c:v>
                </c:pt>
                <c:pt idx="336">
                  <c:v>13.099216115462804</c:v>
                </c:pt>
                <c:pt idx="337">
                  <c:v>14.986166739821149</c:v>
                </c:pt>
                <c:pt idx="338">
                  <c:v>13.200952618373861</c:v>
                </c:pt>
                <c:pt idx="339">
                  <c:v>15.340141233409403</c:v>
                </c:pt>
                <c:pt idx="340">
                  <c:v>13.713069347607535</c:v>
                </c:pt>
                <c:pt idx="341">
                  <c:v>14.690671159918756</c:v>
                </c:pt>
                <c:pt idx="342">
                  <c:v>13.635458849305666</c:v>
                </c:pt>
                <c:pt idx="343">
                  <c:v>14.86235433421596</c:v>
                </c:pt>
                <c:pt idx="344">
                  <c:v>15.221284011553754</c:v>
                </c:pt>
                <c:pt idx="345">
                  <c:v>14.767319304578487</c:v>
                </c:pt>
                <c:pt idx="346">
                  <c:v>16.764655863862277</c:v>
                </c:pt>
                <c:pt idx="347">
                  <c:v>19.334397844917074</c:v>
                </c:pt>
                <c:pt idx="348">
                  <c:v>18.399292857477672</c:v>
                </c:pt>
                <c:pt idx="349">
                  <c:v>18.575746287886982</c:v>
                </c:pt>
                <c:pt idx="350">
                  <c:v>20.573364394198197</c:v>
                </c:pt>
                <c:pt idx="351">
                  <c:v>19.293198314086652</c:v>
                </c:pt>
                <c:pt idx="352">
                  <c:v>20.60215152594888</c:v>
                </c:pt>
                <c:pt idx="353">
                  <c:v>20.284751349550209</c:v>
                </c:pt>
                <c:pt idx="354">
                  <c:v>18.68638939969248</c:v>
                </c:pt>
                <c:pt idx="355">
                  <c:v>21.056413584107354</c:v>
                </c:pt>
                <c:pt idx="356">
                  <c:v>18.977204320346583</c:v>
                </c:pt>
                <c:pt idx="357">
                  <c:v>19.062149925695504</c:v>
                </c:pt>
                <c:pt idx="358">
                  <c:v>17.485432243876275</c:v>
                </c:pt>
                <c:pt idx="359">
                  <c:v>17.3547594049137</c:v>
                </c:pt>
                <c:pt idx="360">
                  <c:v>15.03698313453587</c:v>
                </c:pt>
                <c:pt idx="361">
                  <c:v>15.756565978208624</c:v>
                </c:pt>
                <c:pt idx="362">
                  <c:v>15.527099896175098</c:v>
                </c:pt>
                <c:pt idx="363">
                  <c:v>15.371027296234772</c:v>
                </c:pt>
                <c:pt idx="364">
                  <c:v>15.721685940860867</c:v>
                </c:pt>
                <c:pt idx="365">
                  <c:v>14.489569309550847</c:v>
                </c:pt>
                <c:pt idx="366">
                  <c:v>10.18551633376982</c:v>
                </c:pt>
                <c:pt idx="367">
                  <c:v>12.797489472141374</c:v>
                </c:pt>
                <c:pt idx="368">
                  <c:v>13.142372166618379</c:v>
                </c:pt>
                <c:pt idx="369">
                  <c:v>13.395989075945405</c:v>
                </c:pt>
                <c:pt idx="370">
                  <c:v>12.83000141631608</c:v>
                </c:pt>
                <c:pt idx="371">
                  <c:v>14.144120301645419</c:v>
                </c:pt>
                <c:pt idx="372">
                  <c:v>16.393079568303133</c:v>
                </c:pt>
                <c:pt idx="373">
                  <c:v>16.33681628093942</c:v>
                </c:pt>
                <c:pt idx="374">
                  <c:v>14.398961433772829</c:v>
                </c:pt>
                <c:pt idx="375">
                  <c:v>15.876423937915717</c:v>
                </c:pt>
                <c:pt idx="376">
                  <c:v>15.391839293319217</c:v>
                </c:pt>
                <c:pt idx="377">
                  <c:v>15.413731214343498</c:v>
                </c:pt>
                <c:pt idx="378">
                  <c:v>16.651305931457394</c:v>
                </c:pt>
                <c:pt idx="379">
                  <c:v>14.240358464836937</c:v>
                </c:pt>
                <c:pt idx="380">
                  <c:v>14.098880404159152</c:v>
                </c:pt>
                <c:pt idx="381">
                  <c:v>13.755729187036769</c:v>
                </c:pt>
                <c:pt idx="382">
                  <c:v>13.354640524093238</c:v>
                </c:pt>
                <c:pt idx="383">
                  <c:v>12.941282675198661</c:v>
                </c:pt>
                <c:pt idx="384">
                  <c:v>10.065380815059294</c:v>
                </c:pt>
                <c:pt idx="385">
                  <c:v>11.681620249164883</c:v>
                </c:pt>
                <c:pt idx="386">
                  <c:v>11.80115752611627</c:v>
                </c:pt>
                <c:pt idx="387">
                  <c:v>15.026183522231733</c:v>
                </c:pt>
                <c:pt idx="388">
                  <c:v>12.937727432660111</c:v>
                </c:pt>
                <c:pt idx="389">
                  <c:v>14.435814891013438</c:v>
                </c:pt>
                <c:pt idx="390">
                  <c:v>13.051874918717324</c:v>
                </c:pt>
                <c:pt idx="391">
                  <c:v>15.16950508452077</c:v>
                </c:pt>
                <c:pt idx="392">
                  <c:v>12.677174796039726</c:v>
                </c:pt>
                <c:pt idx="393">
                  <c:v>14.619960154612636</c:v>
                </c:pt>
                <c:pt idx="394">
                  <c:v>14.45633580475031</c:v>
                </c:pt>
                <c:pt idx="395">
                  <c:v>13.255339031352131</c:v>
                </c:pt>
                <c:pt idx="396">
                  <c:v>15.322588430088823</c:v>
                </c:pt>
                <c:pt idx="397">
                  <c:v>14.017640329490945</c:v>
                </c:pt>
                <c:pt idx="398">
                  <c:v>14.623952597702877</c:v>
                </c:pt>
                <c:pt idx="399">
                  <c:v>14.626795898873711</c:v>
                </c:pt>
                <c:pt idx="400">
                  <c:v>14.008699223093718</c:v>
                </c:pt>
                <c:pt idx="401">
                  <c:v>12.171753625064765</c:v>
                </c:pt>
                <c:pt idx="402">
                  <c:v>13.783824449004067</c:v>
                </c:pt>
                <c:pt idx="403">
                  <c:v>15.515726208496973</c:v>
                </c:pt>
                <c:pt idx="404">
                  <c:v>11.072742509720465</c:v>
                </c:pt>
                <c:pt idx="405">
                  <c:v>10.897123660542061</c:v>
                </c:pt>
                <c:pt idx="406">
                  <c:v>11.234377129396917</c:v>
                </c:pt>
                <c:pt idx="407">
                  <c:v>12.203296367058719</c:v>
                </c:pt>
                <c:pt idx="408">
                  <c:v>8.9264961697140564</c:v>
                </c:pt>
                <c:pt idx="409">
                  <c:v>11.890297511848686</c:v>
                </c:pt>
                <c:pt idx="410">
                  <c:v>10.878564971060324</c:v>
                </c:pt>
                <c:pt idx="411">
                  <c:v>11.586144279437093</c:v>
                </c:pt>
                <c:pt idx="412">
                  <c:v>14.04803959833591</c:v>
                </c:pt>
                <c:pt idx="413">
                  <c:v>13.219130700125577</c:v>
                </c:pt>
                <c:pt idx="414">
                  <c:v>13.542543879622079</c:v>
                </c:pt>
                <c:pt idx="415">
                  <c:v>13.710705450440845</c:v>
                </c:pt>
                <c:pt idx="416">
                  <c:v>13.821347591565541</c:v>
                </c:pt>
                <c:pt idx="417">
                  <c:v>11.963612807333456</c:v>
                </c:pt>
                <c:pt idx="418">
                  <c:v>14.251624904422764</c:v>
                </c:pt>
                <c:pt idx="419">
                  <c:v>11.316185886034038</c:v>
                </c:pt>
                <c:pt idx="420">
                  <c:v>13.096684946786421</c:v>
                </c:pt>
                <c:pt idx="421">
                  <c:v>11.441916283161056</c:v>
                </c:pt>
                <c:pt idx="422">
                  <c:v>11.395485922537793</c:v>
                </c:pt>
                <c:pt idx="423">
                  <c:v>11.96908066566407</c:v>
                </c:pt>
                <c:pt idx="424">
                  <c:v>12.064097462551283</c:v>
                </c:pt>
                <c:pt idx="425">
                  <c:v>11.140168629163705</c:v>
                </c:pt>
                <c:pt idx="426">
                  <c:v>12.070527875004903</c:v>
                </c:pt>
                <c:pt idx="427">
                  <c:v>14.415517406579479</c:v>
                </c:pt>
                <c:pt idx="428">
                  <c:v>13.867500361205094</c:v>
                </c:pt>
                <c:pt idx="429">
                  <c:v>12.908111470732454</c:v>
                </c:pt>
                <c:pt idx="430">
                  <c:v>14.002749477640831</c:v>
                </c:pt>
                <c:pt idx="431">
                  <c:v>14.439616922742477</c:v>
                </c:pt>
                <c:pt idx="432">
                  <c:v>14.14785229627303</c:v>
                </c:pt>
                <c:pt idx="433">
                  <c:v>13.391975303548605</c:v>
                </c:pt>
                <c:pt idx="434">
                  <c:v>15.193136433354148</c:v>
                </c:pt>
                <c:pt idx="435">
                  <c:v>15.367672741027791</c:v>
                </c:pt>
                <c:pt idx="436">
                  <c:v>16.331723816159645</c:v>
                </c:pt>
                <c:pt idx="437">
                  <c:v>18.279831090858742</c:v>
                </c:pt>
                <c:pt idx="438">
                  <c:v>17.936530079794327</c:v>
                </c:pt>
                <c:pt idx="439">
                  <c:v>17.916627376866074</c:v>
                </c:pt>
                <c:pt idx="440">
                  <c:v>17.554671577695458</c:v>
                </c:pt>
                <c:pt idx="441">
                  <c:v>17.484052304768753</c:v>
                </c:pt>
                <c:pt idx="442">
                  <c:v>13.470175141383132</c:v>
                </c:pt>
                <c:pt idx="443">
                  <c:v>15.873161783565974</c:v>
                </c:pt>
                <c:pt idx="444">
                  <c:v>14.610288301538237</c:v>
                </c:pt>
                <c:pt idx="445">
                  <c:v>16.035735900500839</c:v>
                </c:pt>
                <c:pt idx="446">
                  <c:v>15.934950579197931</c:v>
                </c:pt>
                <c:pt idx="447">
                  <c:v>17.328797442478013</c:v>
                </c:pt>
                <c:pt idx="448">
                  <c:v>18.580344765410768</c:v>
                </c:pt>
                <c:pt idx="449">
                  <c:v>20.284885530712639</c:v>
                </c:pt>
                <c:pt idx="450">
                  <c:v>20.865733686895549</c:v>
                </c:pt>
                <c:pt idx="451">
                  <c:v>20.02623327620655</c:v>
                </c:pt>
                <c:pt idx="452">
                  <c:v>18.927055020899196</c:v>
                </c:pt>
                <c:pt idx="453">
                  <c:v>19.189111943412627</c:v>
                </c:pt>
                <c:pt idx="454">
                  <c:v>17.644785072506895</c:v>
                </c:pt>
                <c:pt idx="455">
                  <c:v>17.367211480479636</c:v>
                </c:pt>
                <c:pt idx="456">
                  <c:v>17.634048221492627</c:v>
                </c:pt>
                <c:pt idx="457">
                  <c:v>18.032004664880226</c:v>
                </c:pt>
                <c:pt idx="458">
                  <c:v>18.714673101263557</c:v>
                </c:pt>
                <c:pt idx="459">
                  <c:v>17.521645045940907</c:v>
                </c:pt>
                <c:pt idx="460">
                  <c:v>18.715553693289376</c:v>
                </c:pt>
                <c:pt idx="461">
                  <c:v>16.141411969038153</c:v>
                </c:pt>
                <c:pt idx="462">
                  <c:v>17.648154868163964</c:v>
                </c:pt>
                <c:pt idx="463">
                  <c:v>17.309224812565173</c:v>
                </c:pt>
                <c:pt idx="464">
                  <c:v>17.04421375466433</c:v>
                </c:pt>
                <c:pt idx="465">
                  <c:v>19.026378374795751</c:v>
                </c:pt>
                <c:pt idx="466">
                  <c:v>18.363320406205897</c:v>
                </c:pt>
                <c:pt idx="467">
                  <c:v>18.85085375619235</c:v>
                </c:pt>
                <c:pt idx="468">
                  <c:v>21.318732812454403</c:v>
                </c:pt>
                <c:pt idx="469">
                  <c:v>20.156871783317591</c:v>
                </c:pt>
                <c:pt idx="470">
                  <c:v>19.445165740619355</c:v>
                </c:pt>
                <c:pt idx="471">
                  <c:v>19.851218646103138</c:v>
                </c:pt>
                <c:pt idx="472">
                  <c:v>19.884260658082553</c:v>
                </c:pt>
                <c:pt idx="473">
                  <c:v>18.673861042535567</c:v>
                </c:pt>
                <c:pt idx="474">
                  <c:v>19.166997802481259</c:v>
                </c:pt>
                <c:pt idx="475">
                  <c:v>17.750834858154921</c:v>
                </c:pt>
                <c:pt idx="476">
                  <c:v>19.333587495659131</c:v>
                </c:pt>
                <c:pt idx="477">
                  <c:v>19.772049335394971</c:v>
                </c:pt>
                <c:pt idx="478">
                  <c:v>19.57184168490792</c:v>
                </c:pt>
                <c:pt idx="479">
                  <c:v>18.90026922912298</c:v>
                </c:pt>
                <c:pt idx="480">
                  <c:v>19.373074341600031</c:v>
                </c:pt>
                <c:pt idx="481">
                  <c:v>20.347751542800154</c:v>
                </c:pt>
                <c:pt idx="482">
                  <c:v>18.51302340398038</c:v>
                </c:pt>
                <c:pt idx="483">
                  <c:v>19.791203037209019</c:v>
                </c:pt>
                <c:pt idx="484">
                  <c:v>19.046692524515787</c:v>
                </c:pt>
                <c:pt idx="485">
                  <c:v>19.509895119535479</c:v>
                </c:pt>
                <c:pt idx="486">
                  <c:v>21.686268748397239</c:v>
                </c:pt>
                <c:pt idx="487">
                  <c:v>21.201211482230576</c:v>
                </c:pt>
                <c:pt idx="488">
                  <c:v>21.899764833408678</c:v>
                </c:pt>
                <c:pt idx="489">
                  <c:v>18.305739008944606</c:v>
                </c:pt>
                <c:pt idx="490">
                  <c:v>17.876470284881691</c:v>
                </c:pt>
                <c:pt idx="491">
                  <c:v>19.043022204628048</c:v>
                </c:pt>
                <c:pt idx="492">
                  <c:v>17.999164618029294</c:v>
                </c:pt>
                <c:pt idx="493">
                  <c:v>18.268163722277126</c:v>
                </c:pt>
                <c:pt idx="494">
                  <c:v>16.261754183285014</c:v>
                </c:pt>
                <c:pt idx="495">
                  <c:v>16.239446143694064</c:v>
                </c:pt>
                <c:pt idx="496">
                  <c:v>16.379477483645143</c:v>
                </c:pt>
                <c:pt idx="497">
                  <c:v>15.05158894794099</c:v>
                </c:pt>
                <c:pt idx="498">
                  <c:v>15.751278901258754</c:v>
                </c:pt>
                <c:pt idx="499">
                  <c:v>18.052388905596484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B-42A4-A8DD-5D332046C7D1}"/>
            </c:ext>
          </c:extLst>
        </c:ser>
        <c:ser>
          <c:idx val="1"/>
          <c:order val="1"/>
          <c:tx>
            <c:strRef>
              <c:f>Causal!$C$30</c:f>
              <c:strCache>
                <c:ptCount val="1"/>
                <c:pt idx="0">
                  <c:v>"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Causal!$A$31:$A$530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Causal!$C$31:$C$530</c:f>
              <c:numCache>
                <c:formatCode>General</c:formatCode>
                <c:ptCount val="500"/>
                <c:pt idx="0">
                  <c:v>2.701654002333175</c:v>
                </c:pt>
                <c:pt idx="1">
                  <c:v>1.9503821681916265</c:v>
                </c:pt>
                <c:pt idx="2">
                  <c:v>2.3640281467655813</c:v>
                </c:pt>
                <c:pt idx="3">
                  <c:v>2.2497017979862881</c:v>
                </c:pt>
                <c:pt idx="4">
                  <c:v>2.3565087338296897</c:v>
                </c:pt>
                <c:pt idx="5">
                  <c:v>2.9330223294771662</c:v>
                </c:pt>
                <c:pt idx="6">
                  <c:v>2.1761601518087881</c:v>
                </c:pt>
                <c:pt idx="7">
                  <c:v>2.0240711669427394</c:v>
                </c:pt>
                <c:pt idx="8">
                  <c:v>2.3866860865191928</c:v>
                </c:pt>
                <c:pt idx="9">
                  <c:v>2.5245304722282338</c:v>
                </c:pt>
                <c:pt idx="10">
                  <c:v>2.4321944581246084</c:v>
                </c:pt>
                <c:pt idx="11">
                  <c:v>1.9477204520215978</c:v>
                </c:pt>
                <c:pt idx="12">
                  <c:v>2.1379781731098051</c:v>
                </c:pt>
                <c:pt idx="13">
                  <c:v>2.0437973844595532</c:v>
                </c:pt>
                <c:pt idx="14">
                  <c:v>1.9201758812041465</c:v>
                </c:pt>
                <c:pt idx="15">
                  <c:v>2.3503503882862353</c:v>
                </c:pt>
                <c:pt idx="16">
                  <c:v>1.44320214032849</c:v>
                </c:pt>
                <c:pt idx="17">
                  <c:v>2.8127533395215636</c:v>
                </c:pt>
                <c:pt idx="18">
                  <c:v>2.3702892492566083</c:v>
                </c:pt>
                <c:pt idx="19">
                  <c:v>1.9871020625365241</c:v>
                </c:pt>
                <c:pt idx="20">
                  <c:v>2.5333739585386938</c:v>
                </c:pt>
                <c:pt idx="21">
                  <c:v>2.0431733571122783</c:v>
                </c:pt>
                <c:pt idx="22">
                  <c:v>2.0735904646459824</c:v>
                </c:pt>
                <c:pt idx="23">
                  <c:v>1.7350781764557688</c:v>
                </c:pt>
                <c:pt idx="24">
                  <c:v>1.6484458148882595</c:v>
                </c:pt>
                <c:pt idx="25">
                  <c:v>1.8061292419154051</c:v>
                </c:pt>
                <c:pt idx="26">
                  <c:v>3.1492837004261629</c:v>
                </c:pt>
                <c:pt idx="27">
                  <c:v>2.2425076526756356</c:v>
                </c:pt>
                <c:pt idx="28">
                  <c:v>1.6917484672886254</c:v>
                </c:pt>
                <c:pt idx="29">
                  <c:v>2.2078624561291433</c:v>
                </c:pt>
                <c:pt idx="30">
                  <c:v>2.8445695055222791</c:v>
                </c:pt>
                <c:pt idx="31">
                  <c:v>2.571474749593321</c:v>
                </c:pt>
                <c:pt idx="32">
                  <c:v>2.6905923088683403</c:v>
                </c:pt>
                <c:pt idx="33">
                  <c:v>2.0665073698899068</c:v>
                </c:pt>
                <c:pt idx="34">
                  <c:v>1.9261061732962284</c:v>
                </c:pt>
                <c:pt idx="35">
                  <c:v>1.4036463827759094</c:v>
                </c:pt>
                <c:pt idx="36">
                  <c:v>2.241862051616434</c:v>
                </c:pt>
                <c:pt idx="37">
                  <c:v>1.9192338128260773</c:v>
                </c:pt>
                <c:pt idx="38">
                  <c:v>1.9391538405312951</c:v>
                </c:pt>
                <c:pt idx="39">
                  <c:v>2.2411146387689529</c:v>
                </c:pt>
                <c:pt idx="40">
                  <c:v>1.8806554326094562</c:v>
                </c:pt>
                <c:pt idx="41">
                  <c:v>1.2288272876895019</c:v>
                </c:pt>
                <c:pt idx="42">
                  <c:v>1.4886442267848676</c:v>
                </c:pt>
                <c:pt idx="43">
                  <c:v>1.9898907165948274</c:v>
                </c:pt>
                <c:pt idx="44">
                  <c:v>2.0841112431330115</c:v>
                </c:pt>
                <c:pt idx="45">
                  <c:v>1.9555504474534404</c:v>
                </c:pt>
                <c:pt idx="46">
                  <c:v>1.4927502067058107</c:v>
                </c:pt>
                <c:pt idx="47">
                  <c:v>1.7614754517321431</c:v>
                </c:pt>
                <c:pt idx="48">
                  <c:v>2.7892728174052834</c:v>
                </c:pt>
                <c:pt idx="49">
                  <c:v>2.2477678902731086</c:v>
                </c:pt>
                <c:pt idx="50">
                  <c:v>2.3557487722188664</c:v>
                </c:pt>
                <c:pt idx="51">
                  <c:v>2.7619820832432964</c:v>
                </c:pt>
                <c:pt idx="52">
                  <c:v>2.299081045798232</c:v>
                </c:pt>
                <c:pt idx="53">
                  <c:v>2.3835831481052505</c:v>
                </c:pt>
                <c:pt idx="54">
                  <c:v>2.7207455466731894</c:v>
                </c:pt>
                <c:pt idx="55">
                  <c:v>1.6599832072411893</c:v>
                </c:pt>
                <c:pt idx="56">
                  <c:v>1.7307313162025386</c:v>
                </c:pt>
                <c:pt idx="57">
                  <c:v>1.7422520089133682</c:v>
                </c:pt>
                <c:pt idx="58">
                  <c:v>1.8765581427276665</c:v>
                </c:pt>
                <c:pt idx="59">
                  <c:v>2.0500293717519877</c:v>
                </c:pt>
                <c:pt idx="60">
                  <c:v>1.1702549859841977</c:v>
                </c:pt>
                <c:pt idx="61">
                  <c:v>1.4126960553843348</c:v>
                </c:pt>
                <c:pt idx="62">
                  <c:v>1.1454143624336068</c:v>
                </c:pt>
                <c:pt idx="63">
                  <c:v>1.9131371229524858</c:v>
                </c:pt>
                <c:pt idx="64">
                  <c:v>1.4635369267100162</c:v>
                </c:pt>
                <c:pt idx="65">
                  <c:v>1.7668680254202194</c:v>
                </c:pt>
                <c:pt idx="66">
                  <c:v>2.004942324456445</c:v>
                </c:pt>
                <c:pt idx="67">
                  <c:v>1.757525936601549</c:v>
                </c:pt>
                <c:pt idx="68">
                  <c:v>2.4739539903754961</c:v>
                </c:pt>
                <c:pt idx="69">
                  <c:v>2.7915120168942451</c:v>
                </c:pt>
                <c:pt idx="70">
                  <c:v>1.8893641803309187</c:v>
                </c:pt>
                <c:pt idx="71">
                  <c:v>2.5469698359128814</c:v>
                </c:pt>
                <c:pt idx="72">
                  <c:v>2.3898435643105111</c:v>
                </c:pt>
                <c:pt idx="73">
                  <c:v>1.8141312186020104</c:v>
                </c:pt>
                <c:pt idx="74">
                  <c:v>1.7106097491891741</c:v>
                </c:pt>
                <c:pt idx="75">
                  <c:v>2.02838792074472</c:v>
                </c:pt>
                <c:pt idx="76">
                  <c:v>1.4885221927352839</c:v>
                </c:pt>
                <c:pt idx="77">
                  <c:v>1.6674071522080047</c:v>
                </c:pt>
                <c:pt idx="78">
                  <c:v>1.4158551496233751</c:v>
                </c:pt>
                <c:pt idx="79">
                  <c:v>2.5955750151131878</c:v>
                </c:pt>
                <c:pt idx="80">
                  <c:v>3.5931742629251886</c:v>
                </c:pt>
                <c:pt idx="81">
                  <c:v>3.1758958441525151</c:v>
                </c:pt>
                <c:pt idx="82">
                  <c:v>2.6727793358361893</c:v>
                </c:pt>
                <c:pt idx="83">
                  <c:v>1.9579093191792452</c:v>
                </c:pt>
                <c:pt idx="84">
                  <c:v>2.2856708678698157</c:v>
                </c:pt>
                <c:pt idx="85">
                  <c:v>3.137314774444544</c:v>
                </c:pt>
                <c:pt idx="86">
                  <c:v>2.4407633344183015</c:v>
                </c:pt>
                <c:pt idx="87">
                  <c:v>1.1531279037085249</c:v>
                </c:pt>
                <c:pt idx="88">
                  <c:v>1.7269493685870752</c:v>
                </c:pt>
                <c:pt idx="89">
                  <c:v>2.0117510199844899</c:v>
                </c:pt>
                <c:pt idx="90">
                  <c:v>1.3514786053958669</c:v>
                </c:pt>
                <c:pt idx="91">
                  <c:v>1.7040620285113832</c:v>
                </c:pt>
                <c:pt idx="92">
                  <c:v>2.0084680543382727</c:v>
                </c:pt>
                <c:pt idx="93">
                  <c:v>2.5786439730761717</c:v>
                </c:pt>
                <c:pt idx="94">
                  <c:v>2.6598630407390971</c:v>
                </c:pt>
                <c:pt idx="95">
                  <c:v>2.9224485520366228</c:v>
                </c:pt>
                <c:pt idx="96">
                  <c:v>3.0891841120950123</c:v>
                </c:pt>
                <c:pt idx="97">
                  <c:v>1.1016733263262863</c:v>
                </c:pt>
                <c:pt idx="98">
                  <c:v>1.7820775846233599</c:v>
                </c:pt>
                <c:pt idx="99">
                  <c:v>1.4095503049925706</c:v>
                </c:pt>
                <c:pt idx="100">
                  <c:v>1.8149238518503856</c:v>
                </c:pt>
                <c:pt idx="101">
                  <c:v>1.830218285833177</c:v>
                </c:pt>
                <c:pt idx="102">
                  <c:v>2.2765813240922634</c:v>
                </c:pt>
                <c:pt idx="103">
                  <c:v>2.9002029009209584</c:v>
                </c:pt>
                <c:pt idx="104">
                  <c:v>2.5887947893709637</c:v>
                </c:pt>
                <c:pt idx="105">
                  <c:v>2.0804794336073575</c:v>
                </c:pt>
                <c:pt idx="106">
                  <c:v>2.213453080909952</c:v>
                </c:pt>
                <c:pt idx="107">
                  <c:v>2.2025662140510822</c:v>
                </c:pt>
                <c:pt idx="108">
                  <c:v>2.2211942238548374</c:v>
                </c:pt>
                <c:pt idx="109">
                  <c:v>2.2645618454233114</c:v>
                </c:pt>
                <c:pt idx="110">
                  <c:v>0.88707883620930206</c:v>
                </c:pt>
                <c:pt idx="111">
                  <c:v>1.3231332703599628</c:v>
                </c:pt>
                <c:pt idx="112">
                  <c:v>2.2300432375497143</c:v>
                </c:pt>
                <c:pt idx="113">
                  <c:v>2.5063066247640178</c:v>
                </c:pt>
                <c:pt idx="114">
                  <c:v>2.0440220747187556</c:v>
                </c:pt>
                <c:pt idx="115">
                  <c:v>1.5958661600866915</c:v>
                </c:pt>
                <c:pt idx="116">
                  <c:v>1.9266770053689155</c:v>
                </c:pt>
                <c:pt idx="117">
                  <c:v>1.7325775552409413</c:v>
                </c:pt>
                <c:pt idx="118">
                  <c:v>2.7255376206367381</c:v>
                </c:pt>
                <c:pt idx="119">
                  <c:v>2.3097216647263004</c:v>
                </c:pt>
                <c:pt idx="120">
                  <c:v>1.8952170045551537</c:v>
                </c:pt>
                <c:pt idx="121">
                  <c:v>1.6780260552275668</c:v>
                </c:pt>
                <c:pt idx="122">
                  <c:v>2.0137445189184375</c:v>
                </c:pt>
                <c:pt idx="123">
                  <c:v>2.0173331124132554</c:v>
                </c:pt>
                <c:pt idx="124">
                  <c:v>2.5969900302267557</c:v>
                </c:pt>
                <c:pt idx="125">
                  <c:v>2.4480918704949231</c:v>
                </c:pt>
                <c:pt idx="126">
                  <c:v>2.106688342698396</c:v>
                </c:pt>
                <c:pt idx="127">
                  <c:v>1.9587170287729667</c:v>
                </c:pt>
                <c:pt idx="128">
                  <c:v>1.3565032584348402</c:v>
                </c:pt>
                <c:pt idx="129">
                  <c:v>1.9682489793980558</c:v>
                </c:pt>
                <c:pt idx="130">
                  <c:v>1.8254937045540307</c:v>
                </c:pt>
                <c:pt idx="131">
                  <c:v>1.9270788045529925</c:v>
                </c:pt>
                <c:pt idx="132">
                  <c:v>2.639979554890266</c:v>
                </c:pt>
                <c:pt idx="133">
                  <c:v>1.8930059294740997</c:v>
                </c:pt>
                <c:pt idx="134">
                  <c:v>1.1162858423833826</c:v>
                </c:pt>
                <c:pt idx="135">
                  <c:v>1.3639116100343762</c:v>
                </c:pt>
                <c:pt idx="136">
                  <c:v>1.6526660481283684</c:v>
                </c:pt>
                <c:pt idx="137">
                  <c:v>2.2246176683334631</c:v>
                </c:pt>
                <c:pt idx="138">
                  <c:v>2.1205767362227519</c:v>
                </c:pt>
                <c:pt idx="139">
                  <c:v>1.6567217545760062</c:v>
                </c:pt>
                <c:pt idx="140">
                  <c:v>1.9552997077447931</c:v>
                </c:pt>
                <c:pt idx="141">
                  <c:v>0.94117918812168533</c:v>
                </c:pt>
                <c:pt idx="142">
                  <c:v>1.2987117836775304</c:v>
                </c:pt>
                <c:pt idx="143">
                  <c:v>1.3797978726795432</c:v>
                </c:pt>
                <c:pt idx="144">
                  <c:v>1.6028923874394572</c:v>
                </c:pt>
                <c:pt idx="145">
                  <c:v>1.2112931247040577</c:v>
                </c:pt>
                <c:pt idx="146">
                  <c:v>0.85530040190132661</c:v>
                </c:pt>
                <c:pt idx="147">
                  <c:v>0.63374907226797372</c:v>
                </c:pt>
                <c:pt idx="148">
                  <c:v>0.59769599943286122</c:v>
                </c:pt>
                <c:pt idx="149">
                  <c:v>-1.6247784637150264E-2</c:v>
                </c:pt>
                <c:pt idx="150">
                  <c:v>0.70769393209241249</c:v>
                </c:pt>
                <c:pt idx="151">
                  <c:v>1.2680582747047207</c:v>
                </c:pt>
                <c:pt idx="152">
                  <c:v>0.72187521481962991</c:v>
                </c:pt>
                <c:pt idx="153">
                  <c:v>1.0790165430676639</c:v>
                </c:pt>
                <c:pt idx="154">
                  <c:v>1.7992607014888007</c:v>
                </c:pt>
                <c:pt idx="155">
                  <c:v>1.5704980203175585</c:v>
                </c:pt>
                <c:pt idx="156">
                  <c:v>2.266835649999102</c:v>
                </c:pt>
                <c:pt idx="157">
                  <c:v>2.0059273411125895</c:v>
                </c:pt>
                <c:pt idx="158">
                  <c:v>1.833219906878107</c:v>
                </c:pt>
                <c:pt idx="159">
                  <c:v>1.4704132803972869</c:v>
                </c:pt>
                <c:pt idx="160">
                  <c:v>1.3222294889876003</c:v>
                </c:pt>
                <c:pt idx="161">
                  <c:v>1.4490764147421662</c:v>
                </c:pt>
                <c:pt idx="162">
                  <c:v>1.2144346441892799</c:v>
                </c:pt>
                <c:pt idx="163">
                  <c:v>1.5939829554682428</c:v>
                </c:pt>
                <c:pt idx="164">
                  <c:v>1.2401586993619254</c:v>
                </c:pt>
                <c:pt idx="165">
                  <c:v>1.1109870799246919</c:v>
                </c:pt>
                <c:pt idx="166">
                  <c:v>0.69220396055363853</c:v>
                </c:pt>
                <c:pt idx="167">
                  <c:v>0.2172465968295012</c:v>
                </c:pt>
                <c:pt idx="168">
                  <c:v>0.28820211870310386</c:v>
                </c:pt>
                <c:pt idx="169">
                  <c:v>0.40992377596839269</c:v>
                </c:pt>
                <c:pt idx="170">
                  <c:v>0.89154211916758497</c:v>
                </c:pt>
                <c:pt idx="171">
                  <c:v>1.3384768018227731</c:v>
                </c:pt>
                <c:pt idx="172">
                  <c:v>2.1894158277901496</c:v>
                </c:pt>
                <c:pt idx="173">
                  <c:v>1.4168190963167744</c:v>
                </c:pt>
                <c:pt idx="174">
                  <c:v>1.7345726367270347</c:v>
                </c:pt>
                <c:pt idx="175">
                  <c:v>0.9993418462430701</c:v>
                </c:pt>
                <c:pt idx="176">
                  <c:v>0.72440322285633041</c:v>
                </c:pt>
                <c:pt idx="177">
                  <c:v>1.7201775962114527</c:v>
                </c:pt>
                <c:pt idx="178">
                  <c:v>1.0441160234322182</c:v>
                </c:pt>
                <c:pt idx="179">
                  <c:v>1.5137869841711074</c:v>
                </c:pt>
                <c:pt idx="180">
                  <c:v>2.1433666854208564</c:v>
                </c:pt>
                <c:pt idx="181">
                  <c:v>1.4319478961600818</c:v>
                </c:pt>
                <c:pt idx="182">
                  <c:v>1.8382220096823403</c:v>
                </c:pt>
                <c:pt idx="183">
                  <c:v>2.7521303204476668</c:v>
                </c:pt>
                <c:pt idx="184">
                  <c:v>1.7821801240411121</c:v>
                </c:pt>
                <c:pt idx="185">
                  <c:v>1.3320085182122297</c:v>
                </c:pt>
                <c:pt idx="186">
                  <c:v>2.1526332093140979</c:v>
                </c:pt>
                <c:pt idx="187">
                  <c:v>0.97626093618429532</c:v>
                </c:pt>
                <c:pt idx="188">
                  <c:v>1.2841986261935943</c:v>
                </c:pt>
                <c:pt idx="189">
                  <c:v>0.43141447531290522</c:v>
                </c:pt>
                <c:pt idx="190">
                  <c:v>0.78687680636399504</c:v>
                </c:pt>
                <c:pt idx="191">
                  <c:v>1.0615056963243088</c:v>
                </c:pt>
                <c:pt idx="192">
                  <c:v>0.54609795776730641</c:v>
                </c:pt>
                <c:pt idx="193">
                  <c:v>1.1053170497798321</c:v>
                </c:pt>
                <c:pt idx="194">
                  <c:v>0.9614337797816872</c:v>
                </c:pt>
                <c:pt idx="195">
                  <c:v>0.67274677998126942</c:v>
                </c:pt>
                <c:pt idx="196">
                  <c:v>0.65982644116635303</c:v>
                </c:pt>
                <c:pt idx="197">
                  <c:v>1.0040720403907089</c:v>
                </c:pt>
                <c:pt idx="198">
                  <c:v>0.12629697352333524</c:v>
                </c:pt>
                <c:pt idx="199">
                  <c:v>1.0315304018966915</c:v>
                </c:pt>
                <c:pt idx="200">
                  <c:v>1.0779696874155311</c:v>
                </c:pt>
                <c:pt idx="201">
                  <c:v>1.1273223715309051</c:v>
                </c:pt>
                <c:pt idx="202">
                  <c:v>0.70293195267311059</c:v>
                </c:pt>
                <c:pt idx="203">
                  <c:v>1.4966079771392615</c:v>
                </c:pt>
                <c:pt idx="204">
                  <c:v>1.2535105440989951</c:v>
                </c:pt>
                <c:pt idx="205">
                  <c:v>1.4846530063144803</c:v>
                </c:pt>
                <c:pt idx="206">
                  <c:v>1.8866221179372566</c:v>
                </c:pt>
                <c:pt idx="207">
                  <c:v>1.7922815654608912</c:v>
                </c:pt>
                <c:pt idx="208">
                  <c:v>2.0831925862145386</c:v>
                </c:pt>
                <c:pt idx="209">
                  <c:v>1.7832582815845912</c:v>
                </c:pt>
                <c:pt idx="210">
                  <c:v>1.239235063003171</c:v>
                </c:pt>
                <c:pt idx="211">
                  <c:v>1.2889030945056046</c:v>
                </c:pt>
                <c:pt idx="212">
                  <c:v>1.1080675472937886</c:v>
                </c:pt>
                <c:pt idx="213">
                  <c:v>0.93991020927611935</c:v>
                </c:pt>
                <c:pt idx="214">
                  <c:v>0.4226102563756986</c:v>
                </c:pt>
                <c:pt idx="215">
                  <c:v>1.1668589875501678</c:v>
                </c:pt>
                <c:pt idx="216">
                  <c:v>1.0414044946667196</c:v>
                </c:pt>
                <c:pt idx="217">
                  <c:v>1.0838870343224407</c:v>
                </c:pt>
                <c:pt idx="218">
                  <c:v>1.6259254911829986</c:v>
                </c:pt>
                <c:pt idx="219">
                  <c:v>1.1025681812773898</c:v>
                </c:pt>
                <c:pt idx="220">
                  <c:v>1.9405793693780344</c:v>
                </c:pt>
                <c:pt idx="221">
                  <c:v>1.3234132354683927</c:v>
                </c:pt>
                <c:pt idx="222">
                  <c:v>1.4518982870144148</c:v>
                </c:pt>
                <c:pt idx="223">
                  <c:v>1.2462968583259566</c:v>
                </c:pt>
                <c:pt idx="224">
                  <c:v>0.85380576884631543</c:v>
                </c:pt>
                <c:pt idx="225">
                  <c:v>1.0390555968185509</c:v>
                </c:pt>
                <c:pt idx="226">
                  <c:v>1.7815859602048634</c:v>
                </c:pt>
                <c:pt idx="227">
                  <c:v>1.3789876396778595</c:v>
                </c:pt>
                <c:pt idx="228">
                  <c:v>1.1476074816917743</c:v>
                </c:pt>
                <c:pt idx="229">
                  <c:v>2.2695366470570923</c:v>
                </c:pt>
                <c:pt idx="230">
                  <c:v>2.7897592967812912</c:v>
                </c:pt>
                <c:pt idx="231">
                  <c:v>2.6880927350868316</c:v>
                </c:pt>
                <c:pt idx="232">
                  <c:v>1.629232158281017</c:v>
                </c:pt>
                <c:pt idx="233">
                  <c:v>1.6562935586227434</c:v>
                </c:pt>
                <c:pt idx="234">
                  <c:v>1.7833927098890232</c:v>
                </c:pt>
                <c:pt idx="235">
                  <c:v>1.1862353767542895</c:v>
                </c:pt>
                <c:pt idx="236">
                  <c:v>1.3371288732862392</c:v>
                </c:pt>
                <c:pt idx="237">
                  <c:v>1.9944354269347939</c:v>
                </c:pt>
                <c:pt idx="238">
                  <c:v>1.4930540323271364</c:v>
                </c:pt>
                <c:pt idx="239">
                  <c:v>0.8690681974071448</c:v>
                </c:pt>
                <c:pt idx="240">
                  <c:v>2.0768873917159336</c:v>
                </c:pt>
                <c:pt idx="241">
                  <c:v>2.1528591731853353</c:v>
                </c:pt>
                <c:pt idx="242">
                  <c:v>2.0259222481990329</c:v>
                </c:pt>
                <c:pt idx="243">
                  <c:v>2.0941038537117551</c:v>
                </c:pt>
                <c:pt idx="244">
                  <c:v>0.8725897957576163</c:v>
                </c:pt>
                <c:pt idx="245">
                  <c:v>1.3231216728575732</c:v>
                </c:pt>
                <c:pt idx="246">
                  <c:v>1.9160562015905072</c:v>
                </c:pt>
                <c:pt idx="247">
                  <c:v>1.5443199154785341</c:v>
                </c:pt>
                <c:pt idx="248">
                  <c:v>1.1476050126710238</c:v>
                </c:pt>
                <c:pt idx="249">
                  <c:v>0.37615263498936669</c:v>
                </c:pt>
                <c:pt idx="250">
                  <c:v>1.259198112099567</c:v>
                </c:pt>
                <c:pt idx="251">
                  <c:v>1.5176103392132019</c:v>
                </c:pt>
                <c:pt idx="252">
                  <c:v>1.1074120459042764</c:v>
                </c:pt>
                <c:pt idx="253">
                  <c:v>1.533475693894105</c:v>
                </c:pt>
                <c:pt idx="254">
                  <c:v>1.1755976660893537</c:v>
                </c:pt>
                <c:pt idx="255">
                  <c:v>1.8707106849311004</c:v>
                </c:pt>
                <c:pt idx="256">
                  <c:v>2.3043699188751523</c:v>
                </c:pt>
                <c:pt idx="257">
                  <c:v>1.7432722138497621</c:v>
                </c:pt>
                <c:pt idx="258">
                  <c:v>1.4856846898312601</c:v>
                </c:pt>
                <c:pt idx="259">
                  <c:v>2.1391560027103211</c:v>
                </c:pt>
                <c:pt idx="260">
                  <c:v>2.0032791083703785</c:v>
                </c:pt>
                <c:pt idx="261">
                  <c:v>1.5154269164442673</c:v>
                </c:pt>
                <c:pt idx="262">
                  <c:v>1.5931798418977685</c:v>
                </c:pt>
                <c:pt idx="263">
                  <c:v>1.9113624343080535</c:v>
                </c:pt>
                <c:pt idx="264">
                  <c:v>2.3588694571087192</c:v>
                </c:pt>
                <c:pt idx="265">
                  <c:v>2.7247914855191198</c:v>
                </c:pt>
                <c:pt idx="266">
                  <c:v>2.525837830904059</c:v>
                </c:pt>
                <c:pt idx="267">
                  <c:v>1.2039695758899236</c:v>
                </c:pt>
                <c:pt idx="268">
                  <c:v>2.1319571228449443</c:v>
                </c:pt>
                <c:pt idx="269">
                  <c:v>2.1048670212044085</c:v>
                </c:pt>
                <c:pt idx="270">
                  <c:v>1.6814325346131609</c:v>
                </c:pt>
                <c:pt idx="271">
                  <c:v>1.7083320209396526</c:v>
                </c:pt>
                <c:pt idx="272">
                  <c:v>1.9987334275983613</c:v>
                </c:pt>
                <c:pt idx="273">
                  <c:v>2.0671526032450211</c:v>
                </c:pt>
                <c:pt idx="274">
                  <c:v>2.5199150236027492</c:v>
                </c:pt>
                <c:pt idx="275">
                  <c:v>2.529323587274162</c:v>
                </c:pt>
                <c:pt idx="276">
                  <c:v>2.3964296313141009</c:v>
                </c:pt>
                <c:pt idx="277">
                  <c:v>2.0870292591519228</c:v>
                </c:pt>
                <c:pt idx="278">
                  <c:v>2.444942943519393</c:v>
                </c:pt>
                <c:pt idx="279">
                  <c:v>2.4988556191950879</c:v>
                </c:pt>
                <c:pt idx="280">
                  <c:v>1.8836956364492969</c:v>
                </c:pt>
                <c:pt idx="281">
                  <c:v>2.0680799430738155</c:v>
                </c:pt>
                <c:pt idx="282">
                  <c:v>2.1709461031059973</c:v>
                </c:pt>
                <c:pt idx="283">
                  <c:v>1.6827067089137482</c:v>
                </c:pt>
                <c:pt idx="284">
                  <c:v>1.7447685423769386</c:v>
                </c:pt>
                <c:pt idx="285">
                  <c:v>3.1422401892687088</c:v>
                </c:pt>
                <c:pt idx="286">
                  <c:v>2.9491237470941654</c:v>
                </c:pt>
                <c:pt idx="287">
                  <c:v>2.582333939009513</c:v>
                </c:pt>
                <c:pt idx="288">
                  <c:v>2.2882617031071488</c:v>
                </c:pt>
                <c:pt idx="289">
                  <c:v>2.4234673694045554</c:v>
                </c:pt>
                <c:pt idx="290">
                  <c:v>2.2576023782150534</c:v>
                </c:pt>
                <c:pt idx="291">
                  <c:v>1.9810205758516992</c:v>
                </c:pt>
                <c:pt idx="292">
                  <c:v>2.2672204401288094</c:v>
                </c:pt>
                <c:pt idx="293">
                  <c:v>2.6484917285254821</c:v>
                </c:pt>
                <c:pt idx="294">
                  <c:v>2.2819506032196912</c:v>
                </c:pt>
                <c:pt idx="295">
                  <c:v>2.0869415097052455</c:v>
                </c:pt>
                <c:pt idx="296">
                  <c:v>1.608030665229812</c:v>
                </c:pt>
                <c:pt idx="297">
                  <c:v>1.2043573982306914</c:v>
                </c:pt>
                <c:pt idx="298">
                  <c:v>1.7253707198395305</c:v>
                </c:pt>
                <c:pt idx="299">
                  <c:v>1.5883109628751475</c:v>
                </c:pt>
                <c:pt idx="300">
                  <c:v>2.2183500229032997</c:v>
                </c:pt>
                <c:pt idx="301">
                  <c:v>2.1454308543282492</c:v>
                </c:pt>
                <c:pt idx="302">
                  <c:v>2.3201726831997869</c:v>
                </c:pt>
                <c:pt idx="303">
                  <c:v>2.6178989838477387</c:v>
                </c:pt>
                <c:pt idx="304">
                  <c:v>2.685429760988832</c:v>
                </c:pt>
                <c:pt idx="305">
                  <c:v>2.4752494078330036</c:v>
                </c:pt>
                <c:pt idx="306">
                  <c:v>2.8066146862567884</c:v>
                </c:pt>
                <c:pt idx="307">
                  <c:v>2.7426473713321409</c:v>
                </c:pt>
                <c:pt idx="308">
                  <c:v>2.2910449882275428</c:v>
                </c:pt>
                <c:pt idx="309">
                  <c:v>2.2150117714747135</c:v>
                </c:pt>
                <c:pt idx="310">
                  <c:v>2.7234341832355704</c:v>
                </c:pt>
                <c:pt idx="311">
                  <c:v>3.1968464976688562</c:v>
                </c:pt>
                <c:pt idx="312">
                  <c:v>3.4165607449049755</c:v>
                </c:pt>
                <c:pt idx="313">
                  <c:v>4.1415094845264822</c:v>
                </c:pt>
                <c:pt idx="314">
                  <c:v>2.7157798294506472</c:v>
                </c:pt>
                <c:pt idx="315">
                  <c:v>2.6238701567644842</c:v>
                </c:pt>
                <c:pt idx="316">
                  <c:v>1.4902739245872447</c:v>
                </c:pt>
                <c:pt idx="317">
                  <c:v>1.4853438451004695</c:v>
                </c:pt>
                <c:pt idx="318">
                  <c:v>1.8070669776481287</c:v>
                </c:pt>
                <c:pt idx="319">
                  <c:v>1.6252888111252992</c:v>
                </c:pt>
                <c:pt idx="320">
                  <c:v>1.5963956092432157</c:v>
                </c:pt>
                <c:pt idx="321">
                  <c:v>1.6418740420110198</c:v>
                </c:pt>
                <c:pt idx="322">
                  <c:v>1.3272401884328757</c:v>
                </c:pt>
                <c:pt idx="323">
                  <c:v>0.86511524851386934</c:v>
                </c:pt>
                <c:pt idx="324">
                  <c:v>1.3219097932468924</c:v>
                </c:pt>
                <c:pt idx="325">
                  <c:v>1.6609161586055907</c:v>
                </c:pt>
                <c:pt idx="326">
                  <c:v>2.1111110391136592</c:v>
                </c:pt>
                <c:pt idx="327">
                  <c:v>1.6376948659865427</c:v>
                </c:pt>
                <c:pt idx="328">
                  <c:v>1.7869760498225826</c:v>
                </c:pt>
                <c:pt idx="329">
                  <c:v>2.1399453655846434</c:v>
                </c:pt>
                <c:pt idx="330">
                  <c:v>2.1165308215283845</c:v>
                </c:pt>
                <c:pt idx="331">
                  <c:v>2.129316897035193</c:v>
                </c:pt>
                <c:pt idx="332">
                  <c:v>2.380542933486046</c:v>
                </c:pt>
                <c:pt idx="333">
                  <c:v>2.4152491094131139</c:v>
                </c:pt>
                <c:pt idx="334">
                  <c:v>2.392091552735006</c:v>
                </c:pt>
                <c:pt idx="335">
                  <c:v>2.6018179117839408</c:v>
                </c:pt>
                <c:pt idx="336">
                  <c:v>2.6826623823243771</c:v>
                </c:pt>
                <c:pt idx="337">
                  <c:v>2.6303863944730281</c:v>
                </c:pt>
                <c:pt idx="338">
                  <c:v>2.8858145408951228</c:v>
                </c:pt>
                <c:pt idx="339">
                  <c:v>2.7800166123987364</c:v>
                </c:pt>
                <c:pt idx="340">
                  <c:v>2.6684842782854123</c:v>
                </c:pt>
                <c:pt idx="341">
                  <c:v>3.0752653840015904</c:v>
                </c:pt>
                <c:pt idx="342">
                  <c:v>3.0393654588896215</c:v>
                </c:pt>
                <c:pt idx="343">
                  <c:v>2.5948452799361594</c:v>
                </c:pt>
                <c:pt idx="344">
                  <c:v>2.3981751427264446</c:v>
                </c:pt>
                <c:pt idx="345">
                  <c:v>3.3635371014878137</c:v>
                </c:pt>
                <c:pt idx="346">
                  <c:v>3.5759896164987506</c:v>
                </c:pt>
                <c:pt idx="347">
                  <c:v>3.8522363391559074</c:v>
                </c:pt>
                <c:pt idx="348">
                  <c:v>3.402348782992267</c:v>
                </c:pt>
                <c:pt idx="349">
                  <c:v>3.6346446269274439</c:v>
                </c:pt>
                <c:pt idx="350">
                  <c:v>3.8279394227736381</c:v>
                </c:pt>
                <c:pt idx="351">
                  <c:v>3.4079251798172439</c:v>
                </c:pt>
                <c:pt idx="352">
                  <c:v>4.0376573376067197</c:v>
                </c:pt>
                <c:pt idx="353">
                  <c:v>3.7759256327717252</c:v>
                </c:pt>
                <c:pt idx="354">
                  <c:v>3.4355259740989994</c:v>
                </c:pt>
                <c:pt idx="355">
                  <c:v>3.4081241615930358</c:v>
                </c:pt>
                <c:pt idx="356">
                  <c:v>2.7686654317923955</c:v>
                </c:pt>
                <c:pt idx="357">
                  <c:v>2.9450517426270331</c:v>
                </c:pt>
                <c:pt idx="358">
                  <c:v>3.0217452553160191</c:v>
                </c:pt>
                <c:pt idx="359">
                  <c:v>2.6191116410732516</c:v>
                </c:pt>
                <c:pt idx="360">
                  <c:v>2.9700716087633543</c:v>
                </c:pt>
                <c:pt idx="361">
                  <c:v>2.5693059362745592</c:v>
                </c:pt>
                <c:pt idx="362">
                  <c:v>2.8169047599250434</c:v>
                </c:pt>
                <c:pt idx="363">
                  <c:v>2.5582752589614763</c:v>
                </c:pt>
                <c:pt idx="364">
                  <c:v>2.1856155533971333</c:v>
                </c:pt>
                <c:pt idx="365">
                  <c:v>2.1086134524632465</c:v>
                </c:pt>
                <c:pt idx="366">
                  <c:v>1.3504478901672026</c:v>
                </c:pt>
                <c:pt idx="367">
                  <c:v>2.2341545255309181</c:v>
                </c:pt>
                <c:pt idx="368">
                  <c:v>2.6918603297010835</c:v>
                </c:pt>
                <c:pt idx="369">
                  <c:v>3.0084036745261953</c:v>
                </c:pt>
                <c:pt idx="370">
                  <c:v>3.1045484255165228</c:v>
                </c:pt>
                <c:pt idx="371">
                  <c:v>3.3516571025936832</c:v>
                </c:pt>
                <c:pt idx="372">
                  <c:v>3.3415417181562956</c:v>
                </c:pt>
                <c:pt idx="373">
                  <c:v>2.9616918458762629</c:v>
                </c:pt>
                <c:pt idx="374">
                  <c:v>2.5597185738220993</c:v>
                </c:pt>
                <c:pt idx="375">
                  <c:v>2.7419519218310038</c:v>
                </c:pt>
                <c:pt idx="376">
                  <c:v>2.6985885662919662</c:v>
                </c:pt>
                <c:pt idx="377">
                  <c:v>2.5876354185113266</c:v>
                </c:pt>
                <c:pt idx="378">
                  <c:v>2.0173340173634338</c:v>
                </c:pt>
                <c:pt idx="379">
                  <c:v>2.7649594939967646</c:v>
                </c:pt>
                <c:pt idx="380">
                  <c:v>2.595595610062587</c:v>
                </c:pt>
                <c:pt idx="381">
                  <c:v>1.8379234608796022</c:v>
                </c:pt>
                <c:pt idx="382">
                  <c:v>1.7557035395959719</c:v>
                </c:pt>
                <c:pt idx="383">
                  <c:v>1.6972630014558006</c:v>
                </c:pt>
                <c:pt idx="384">
                  <c:v>2.4304038829345158</c:v>
                </c:pt>
                <c:pt idx="385">
                  <c:v>2.8719504478258684</c:v>
                </c:pt>
                <c:pt idx="386">
                  <c:v>2.9440068807062598</c:v>
                </c:pt>
                <c:pt idx="387">
                  <c:v>2.1908334902197533</c:v>
                </c:pt>
                <c:pt idx="388">
                  <c:v>2.7903623207933226</c:v>
                </c:pt>
                <c:pt idx="389">
                  <c:v>2.7058307154818877</c:v>
                </c:pt>
                <c:pt idx="390">
                  <c:v>3.3545863084760446</c:v>
                </c:pt>
                <c:pt idx="391">
                  <c:v>2.2573190071538853</c:v>
                </c:pt>
                <c:pt idx="392">
                  <c:v>2.2015546438067735</c:v>
                </c:pt>
                <c:pt idx="393">
                  <c:v>3.0538700752928558</c:v>
                </c:pt>
                <c:pt idx="394">
                  <c:v>2.6336348927306972</c:v>
                </c:pt>
                <c:pt idx="395">
                  <c:v>2.0169974509185256</c:v>
                </c:pt>
                <c:pt idx="396">
                  <c:v>2.3597020496947803</c:v>
                </c:pt>
                <c:pt idx="397">
                  <c:v>2.3035244768750518</c:v>
                </c:pt>
                <c:pt idx="398">
                  <c:v>2.431250573368275</c:v>
                </c:pt>
                <c:pt idx="399">
                  <c:v>2.5332078551536403</c:v>
                </c:pt>
                <c:pt idx="400">
                  <c:v>3.448976790773759</c:v>
                </c:pt>
                <c:pt idx="401">
                  <c:v>2.2643580237332057</c:v>
                </c:pt>
                <c:pt idx="402">
                  <c:v>1.8879894791260949</c:v>
                </c:pt>
                <c:pt idx="403">
                  <c:v>2.1336656803628378</c:v>
                </c:pt>
                <c:pt idx="404">
                  <c:v>1.8427553144942195</c:v>
                </c:pt>
                <c:pt idx="405">
                  <c:v>2.0543362460274248</c:v>
                </c:pt>
                <c:pt idx="406">
                  <c:v>2.2083217798374655</c:v>
                </c:pt>
                <c:pt idx="407">
                  <c:v>2.4054333763724647</c:v>
                </c:pt>
                <c:pt idx="408">
                  <c:v>1.5256421878458637</c:v>
                </c:pt>
                <c:pt idx="409">
                  <c:v>2.2697922097502041</c:v>
                </c:pt>
                <c:pt idx="410">
                  <c:v>2.7157281938186708</c:v>
                </c:pt>
                <c:pt idx="411">
                  <c:v>2.9564737824318668</c:v>
                </c:pt>
                <c:pt idx="412">
                  <c:v>2.8008056263288723</c:v>
                </c:pt>
                <c:pt idx="413">
                  <c:v>2.1386873743340784</c:v>
                </c:pt>
                <c:pt idx="414">
                  <c:v>2.0745999148325605</c:v>
                </c:pt>
                <c:pt idx="415">
                  <c:v>2.1650298376117822</c:v>
                </c:pt>
                <c:pt idx="416">
                  <c:v>2.4806334029059771</c:v>
                </c:pt>
                <c:pt idx="417">
                  <c:v>2.4094829182455904</c:v>
                </c:pt>
                <c:pt idx="418">
                  <c:v>2.2747360368036684</c:v>
                </c:pt>
                <c:pt idx="419">
                  <c:v>2.3223155026680837</c:v>
                </c:pt>
                <c:pt idx="420">
                  <c:v>1.4289113786951488</c:v>
                </c:pt>
                <c:pt idx="421">
                  <c:v>1.9061782590500562</c:v>
                </c:pt>
                <c:pt idx="422">
                  <c:v>2.452407718729904</c:v>
                </c:pt>
                <c:pt idx="423">
                  <c:v>2.6765424943082259</c:v>
                </c:pt>
                <c:pt idx="424">
                  <c:v>2.3299255398014362</c:v>
                </c:pt>
                <c:pt idx="425">
                  <c:v>2.6650038489624528</c:v>
                </c:pt>
                <c:pt idx="426">
                  <c:v>3.0831428794827911</c:v>
                </c:pt>
                <c:pt idx="427">
                  <c:v>2.6913209901826893</c:v>
                </c:pt>
                <c:pt idx="428">
                  <c:v>2.5257011639761395</c:v>
                </c:pt>
                <c:pt idx="429">
                  <c:v>1.4303661999748263</c:v>
                </c:pt>
                <c:pt idx="430">
                  <c:v>1.9523255788226259</c:v>
                </c:pt>
                <c:pt idx="431">
                  <c:v>1.893430126514243</c:v>
                </c:pt>
                <c:pt idx="432">
                  <c:v>3.2867187057930156</c:v>
                </c:pt>
                <c:pt idx="433">
                  <c:v>3.224454990532994</c:v>
                </c:pt>
                <c:pt idx="434">
                  <c:v>3.3969324326539532</c:v>
                </c:pt>
                <c:pt idx="435">
                  <c:v>3.089932620861358</c:v>
                </c:pt>
                <c:pt idx="436">
                  <c:v>3.8620018676831065</c:v>
                </c:pt>
                <c:pt idx="437">
                  <c:v>3.4065136679444064</c:v>
                </c:pt>
                <c:pt idx="438">
                  <c:v>3.1102957493944947</c:v>
                </c:pt>
                <c:pt idx="439">
                  <c:v>2.8812688922119403</c:v>
                </c:pt>
                <c:pt idx="440">
                  <c:v>2.7563745442693151</c:v>
                </c:pt>
                <c:pt idx="441">
                  <c:v>1.4088235975969838</c:v>
                </c:pt>
                <c:pt idx="442">
                  <c:v>2.1441664116299872</c:v>
                </c:pt>
                <c:pt idx="443">
                  <c:v>3.2047438495266487</c:v>
                </c:pt>
                <c:pt idx="444">
                  <c:v>3.9761888275010104</c:v>
                </c:pt>
                <c:pt idx="445">
                  <c:v>3.0756444909103089</c:v>
                </c:pt>
                <c:pt idx="446">
                  <c:v>3.4416892375758854</c:v>
                </c:pt>
                <c:pt idx="447">
                  <c:v>3.3409379399480779</c:v>
                </c:pt>
                <c:pt idx="448">
                  <c:v>3.2306977730937194</c:v>
                </c:pt>
                <c:pt idx="449">
                  <c:v>3.5787756575941962</c:v>
                </c:pt>
                <c:pt idx="450">
                  <c:v>4.0752432407102379</c:v>
                </c:pt>
                <c:pt idx="451">
                  <c:v>3.5424192219292658</c:v>
                </c:pt>
                <c:pt idx="452">
                  <c:v>2.7019986787999142</c:v>
                </c:pt>
                <c:pt idx="453">
                  <c:v>2.1062035928130731</c:v>
                </c:pt>
                <c:pt idx="454">
                  <c:v>2.543701877625212</c:v>
                </c:pt>
                <c:pt idx="455">
                  <c:v>3.6980183476646795</c:v>
                </c:pt>
                <c:pt idx="456">
                  <c:v>3.3303900394787163</c:v>
                </c:pt>
                <c:pt idx="457">
                  <c:v>3.4314165694156449</c:v>
                </c:pt>
                <c:pt idx="458">
                  <c:v>3.9543591592873537</c:v>
                </c:pt>
                <c:pt idx="459">
                  <c:v>3.2711579859328923</c:v>
                </c:pt>
                <c:pt idx="460">
                  <c:v>3.4256779105486101</c:v>
                </c:pt>
                <c:pt idx="461">
                  <c:v>2.1309149370324287</c:v>
                </c:pt>
                <c:pt idx="462">
                  <c:v>3.1425800674178728</c:v>
                </c:pt>
                <c:pt idx="463">
                  <c:v>3.0747982601937798</c:v>
                </c:pt>
                <c:pt idx="464">
                  <c:v>3.1330095101806048</c:v>
                </c:pt>
                <c:pt idx="465">
                  <c:v>3.9109547260373576</c:v>
                </c:pt>
                <c:pt idx="466">
                  <c:v>3.8334179666712029</c:v>
                </c:pt>
                <c:pt idx="467">
                  <c:v>4.5208844562302435</c:v>
                </c:pt>
                <c:pt idx="468">
                  <c:v>4.8008167388610019</c:v>
                </c:pt>
                <c:pt idx="469">
                  <c:v>2.8363325255430012</c:v>
                </c:pt>
                <c:pt idx="470">
                  <c:v>2.3414598014279089</c:v>
                </c:pt>
                <c:pt idx="471">
                  <c:v>3.5511430720519339</c:v>
                </c:pt>
                <c:pt idx="472">
                  <c:v>3.3424218812306092</c:v>
                </c:pt>
                <c:pt idx="473">
                  <c:v>3.2412883347322796</c:v>
                </c:pt>
                <c:pt idx="474">
                  <c:v>3.4368105360024321</c:v>
                </c:pt>
                <c:pt idx="475">
                  <c:v>3.7076184997182295</c:v>
                </c:pt>
                <c:pt idx="476">
                  <c:v>3.8026923496326948</c:v>
                </c:pt>
                <c:pt idx="477">
                  <c:v>3.4340138928037316</c:v>
                </c:pt>
                <c:pt idx="478">
                  <c:v>3.7747931866213902</c:v>
                </c:pt>
                <c:pt idx="479">
                  <c:v>3.5419095051745111</c:v>
                </c:pt>
                <c:pt idx="480">
                  <c:v>3.2995486617030441</c:v>
                </c:pt>
                <c:pt idx="481">
                  <c:v>3.4182305209441526</c:v>
                </c:pt>
                <c:pt idx="482">
                  <c:v>4.0017135135075348</c:v>
                </c:pt>
                <c:pt idx="483">
                  <c:v>3.3883414828241643</c:v>
                </c:pt>
                <c:pt idx="484">
                  <c:v>3.6455982344425402</c:v>
                </c:pt>
                <c:pt idx="485">
                  <c:v>4.357004469363865</c:v>
                </c:pt>
                <c:pt idx="486">
                  <c:v>4.4715812101255352</c:v>
                </c:pt>
                <c:pt idx="487">
                  <c:v>3.5095079726962748</c:v>
                </c:pt>
                <c:pt idx="488">
                  <c:v>3.0298085032546354</c:v>
                </c:pt>
                <c:pt idx="489">
                  <c:v>2.913979657984048</c:v>
                </c:pt>
                <c:pt idx="490">
                  <c:v>3.5747496008577562</c:v>
                </c:pt>
                <c:pt idx="491">
                  <c:v>2.8449904851758743</c:v>
                </c:pt>
                <c:pt idx="492">
                  <c:v>2.9060274939782746</c:v>
                </c:pt>
                <c:pt idx="493">
                  <c:v>2.9904815743679212</c:v>
                </c:pt>
                <c:pt idx="494">
                  <c:v>2.775215035849218</c:v>
                </c:pt>
                <c:pt idx="495">
                  <c:v>1.8024504794718377</c:v>
                </c:pt>
                <c:pt idx="496">
                  <c:v>2.5153468166338819</c:v>
                </c:pt>
                <c:pt idx="497">
                  <c:v>2.9686711504114771</c:v>
                </c:pt>
                <c:pt idx="498">
                  <c:v>3.3642563063986506</c:v>
                </c:pt>
                <c:pt idx="499">
                  <c:v>3.3376080503176944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B-42A4-A8DD-5D332046C7D1}"/>
            </c:ext>
          </c:extLst>
        </c:ser>
        <c:ser>
          <c:idx val="2"/>
          <c:order val="2"/>
          <c:tx>
            <c:strRef>
              <c:f>Causal!$R$30</c:f>
              <c:strCache>
                <c:ptCount val="1"/>
                <c:pt idx="0">
                  <c:v>0.800848191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Causal!$A$31:$A$530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Causal!$M$32:$M$530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11.885703139014799</c:v>
                </c:pt>
                <c:pt idx="20">
                  <c:v>11.946270631864644</c:v>
                </c:pt>
                <c:pt idx="21">
                  <c:v>11.995373543199131</c:v>
                </c:pt>
                <c:pt idx="22">
                  <c:v>11.906113004916447</c:v>
                </c:pt>
                <c:pt idx="23">
                  <c:v>11.693750633382518</c:v>
                </c:pt>
                <c:pt idx="24">
                  <c:v>11.421786148911423</c:v>
                </c:pt>
                <c:pt idx="25">
                  <c:v>11.429466614649368</c:v>
                </c:pt>
                <c:pt idx="26">
                  <c:v>11.526419554418267</c:v>
                </c:pt>
                <c:pt idx="27">
                  <c:v>11.536268445722895</c:v>
                </c:pt>
                <c:pt idx="28">
                  <c:v>11.561044587265455</c:v>
                </c:pt>
                <c:pt idx="29">
                  <c:v>11.754150886665816</c:v>
                </c:pt>
                <c:pt idx="30">
                  <c:v>12.025042274912751</c:v>
                </c:pt>
                <c:pt idx="31">
                  <c:v>12.383831444402919</c:v>
                </c:pt>
                <c:pt idx="32">
                  <c:v>12.618819145625162</c:v>
                </c:pt>
                <c:pt idx="33">
                  <c:v>12.694193214162704</c:v>
                </c:pt>
                <c:pt idx="34">
                  <c:v>12.501016994268644</c:v>
                </c:pt>
                <c:pt idx="35">
                  <c:v>12.27312869898892</c:v>
                </c:pt>
                <c:pt idx="36">
                  <c:v>12.023944553218213</c:v>
                </c:pt>
                <c:pt idx="37">
                  <c:v>11.708810306112232</c:v>
                </c:pt>
                <c:pt idx="38">
                  <c:v>11.493871459693409</c:v>
                </c:pt>
                <c:pt idx="39">
                  <c:v>11.301803055312599</c:v>
                </c:pt>
                <c:pt idx="40">
                  <c:v>10.946560629685028</c:v>
                </c:pt>
                <c:pt idx="41">
                  <c:v>10.559058226712192</c:v>
                </c:pt>
                <c:pt idx="42">
                  <c:v>10.274169207973367</c:v>
                </c:pt>
                <c:pt idx="43">
                  <c:v>10.137421491138957</c:v>
                </c:pt>
                <c:pt idx="44">
                  <c:v>10.099553883299311</c:v>
                </c:pt>
                <c:pt idx="45">
                  <c:v>10.021551441465441</c:v>
                </c:pt>
                <c:pt idx="46">
                  <c:v>9.9141038047240055</c:v>
                </c:pt>
                <c:pt idx="47">
                  <c:v>10.104397828555452</c:v>
                </c:pt>
                <c:pt idx="48">
                  <c:v>10.412245535846299</c:v>
                </c:pt>
                <c:pt idx="49">
                  <c:v>10.77890810006992</c:v>
                </c:pt>
                <c:pt idx="50">
                  <c:v>11.247818276961967</c:v>
                </c:pt>
                <c:pt idx="51">
                  <c:v>11.68532272273605</c:v>
                </c:pt>
                <c:pt idx="52">
                  <c:v>12.062936113623207</c:v>
                </c:pt>
                <c:pt idx="53">
                  <c:v>12.472200588579206</c:v>
                </c:pt>
                <c:pt idx="54">
                  <c:v>12.621131427220558</c:v>
                </c:pt>
                <c:pt idx="55">
                  <c:v>12.564961918329717</c:v>
                </c:pt>
                <c:pt idx="56">
                  <c:v>12.300640269700354</c:v>
                </c:pt>
                <c:pt idx="57">
                  <c:v>11.959695844463408</c:v>
                </c:pt>
                <c:pt idx="58">
                  <c:v>11.628149181572404</c:v>
                </c:pt>
                <c:pt idx="59">
                  <c:v>11.119379966263823</c:v>
                </c:pt>
                <c:pt idx="60">
                  <c:v>10.570638549239508</c:v>
                </c:pt>
                <c:pt idx="61">
                  <c:v>9.9794898464872706</c:v>
                </c:pt>
                <c:pt idx="62">
                  <c:v>9.5488842569507213</c:v>
                </c:pt>
                <c:pt idx="63">
                  <c:v>9.1722303214931529</c:v>
                </c:pt>
                <c:pt idx="64">
                  <c:v>8.9398371867196396</c:v>
                </c:pt>
                <c:pt idx="65">
                  <c:v>8.9041264843261452</c:v>
                </c:pt>
                <c:pt idx="66">
                  <c:v>8.9847999693641469</c:v>
                </c:pt>
                <c:pt idx="67">
                  <c:v>9.2936343030127642</c:v>
                </c:pt>
                <c:pt idx="68">
                  <c:v>9.8146336052289076</c:v>
                </c:pt>
                <c:pt idx="69">
                  <c:v>10.304983949107488</c:v>
                </c:pt>
                <c:pt idx="70">
                  <c:v>10.850226260885705</c:v>
                </c:pt>
                <c:pt idx="71">
                  <c:v>11.350056018315325</c:v>
                </c:pt>
                <c:pt idx="72">
                  <c:v>11.662792804781862</c:v>
                </c:pt>
                <c:pt idx="73">
                  <c:v>11.747922079658457</c:v>
                </c:pt>
                <c:pt idx="74">
                  <c:v>11.703477021441035</c:v>
                </c:pt>
                <c:pt idx="75">
                  <c:v>11.489635149012489</c:v>
                </c:pt>
                <c:pt idx="76">
                  <c:v>11.166590047440028</c:v>
                </c:pt>
                <c:pt idx="77">
                  <c:v>10.72987133013355</c:v>
                </c:pt>
                <c:pt idx="78">
                  <c:v>10.516928803443946</c:v>
                </c:pt>
                <c:pt idx="79">
                  <c:v>10.772748072782944</c:v>
                </c:pt>
                <c:pt idx="80">
                  <c:v>11.370318627238065</c:v>
                </c:pt>
                <c:pt idx="81">
                  <c:v>12.05169762480166</c:v>
                </c:pt>
                <c:pt idx="82">
                  <c:v>12.575672730446994</c:v>
                </c:pt>
                <c:pt idx="83">
                  <c:v>12.942823095311514</c:v>
                </c:pt>
                <c:pt idx="84">
                  <c:v>13.392577960980693</c:v>
                </c:pt>
                <c:pt idx="85">
                  <c:v>13.708148856956599</c:v>
                </c:pt>
                <c:pt idx="86">
                  <c:v>13.5789783949221</c:v>
                </c:pt>
                <c:pt idx="87">
                  <c:v>13.2276636667166</c:v>
                </c:pt>
                <c:pt idx="88">
                  <c:v>12.766166873751533</c:v>
                </c:pt>
                <c:pt idx="89">
                  <c:v>12.114565951797042</c:v>
                </c:pt>
                <c:pt idx="90">
                  <c:v>11.484750354788433</c:v>
                </c:pt>
                <c:pt idx="91">
                  <c:v>10.952634258623569</c:v>
                </c:pt>
                <c:pt idx="92">
                  <c:v>10.709049159552176</c:v>
                </c:pt>
                <c:pt idx="93">
                  <c:v>10.770206383383</c:v>
                </c:pt>
                <c:pt idx="94">
                  <c:v>11.131768821014385</c:v>
                </c:pt>
                <c:pt idx="95">
                  <c:v>11.737117588187372</c:v>
                </c:pt>
                <c:pt idx="96">
                  <c:v>12.040170378390135</c:v>
                </c:pt>
                <c:pt idx="97">
                  <c:v>12.160428175991022</c:v>
                </c:pt>
                <c:pt idx="98">
                  <c:v>12.034934940133612</c:v>
                </c:pt>
                <c:pt idx="99">
                  <c:v>11.753699011418119</c:v>
                </c:pt>
                <c:pt idx="100">
                  <c:v>11.373381510824251</c:v>
                </c:pt>
                <c:pt idx="101">
                  <c:v>11.101936114532093</c:v>
                </c:pt>
                <c:pt idx="102">
                  <c:v>11.118981589328294</c:v>
                </c:pt>
                <c:pt idx="103">
                  <c:v>11.335286325152319</c:v>
                </c:pt>
                <c:pt idx="104">
                  <c:v>11.545170042325635</c:v>
                </c:pt>
                <c:pt idx="105">
                  <c:v>11.719587035965281</c:v>
                </c:pt>
                <c:pt idx="106">
                  <c:v>11.884246319856326</c:v>
                </c:pt>
                <c:pt idx="107">
                  <c:v>12.057845739240117</c:v>
                </c:pt>
                <c:pt idx="108">
                  <c:v>12.179469243220336</c:v>
                </c:pt>
                <c:pt idx="109">
                  <c:v>11.922824671948735</c:v>
                </c:pt>
                <c:pt idx="110">
                  <c:v>11.489111863785123</c:v>
                </c:pt>
                <c:pt idx="111">
                  <c:v>11.136143373489301</c:v>
                </c:pt>
                <c:pt idx="112">
                  <c:v>10.969133841437346</c:v>
                </c:pt>
                <c:pt idx="113">
                  <c:v>10.862309283409985</c:v>
                </c:pt>
                <c:pt idx="114">
                  <c:v>10.710526050578732</c:v>
                </c:pt>
                <c:pt idx="115">
                  <c:v>10.584883588556227</c:v>
                </c:pt>
                <c:pt idx="116">
                  <c:v>10.433260360555886</c:v>
                </c:pt>
                <c:pt idx="117">
                  <c:v>10.585262805041834</c:v>
                </c:pt>
                <c:pt idx="118">
                  <c:v>10.814131332129474</c:v>
                </c:pt>
                <c:pt idx="119">
                  <c:v>11.017986053858724</c:v>
                </c:pt>
                <c:pt idx="120">
                  <c:v>11.094000444819397</c:v>
                </c:pt>
                <c:pt idx="121">
                  <c:v>11.138819235352901</c:v>
                </c:pt>
                <c:pt idx="122">
                  <c:v>11.142836358505757</c:v>
                </c:pt>
                <c:pt idx="123">
                  <c:v>11.244633926321006</c:v>
                </c:pt>
                <c:pt idx="124">
                  <c:v>11.428274725124673</c:v>
                </c:pt>
                <c:pt idx="125">
                  <c:v>11.597547508017243</c:v>
                </c:pt>
                <c:pt idx="126">
                  <c:v>11.680692135512365</c:v>
                </c:pt>
                <c:pt idx="127">
                  <c:v>11.538143014180752</c:v>
                </c:pt>
                <c:pt idx="128">
                  <c:v>11.352440120424518</c:v>
                </c:pt>
                <c:pt idx="129">
                  <c:v>11.117549489033179</c:v>
                </c:pt>
                <c:pt idx="130">
                  <c:v>10.944910858308152</c:v>
                </c:pt>
                <c:pt idx="131">
                  <c:v>10.964125783401478</c:v>
                </c:pt>
                <c:pt idx="132">
                  <c:v>10.954975041333723</c:v>
                </c:pt>
                <c:pt idx="133">
                  <c:v>10.737826623458414</c:v>
                </c:pt>
                <c:pt idx="134">
                  <c:v>10.424626798668339</c:v>
                </c:pt>
                <c:pt idx="135">
                  <c:v>10.123449054270344</c:v>
                </c:pt>
                <c:pt idx="136">
                  <c:v>9.9712291514802036</c:v>
                </c:pt>
                <c:pt idx="137">
                  <c:v>9.9592740721554485</c:v>
                </c:pt>
                <c:pt idx="138">
                  <c:v>9.9089454594300879</c:v>
                </c:pt>
                <c:pt idx="139">
                  <c:v>9.9315863233560382</c:v>
                </c:pt>
                <c:pt idx="140">
                  <c:v>9.7693268566434188</c:v>
                </c:pt>
                <c:pt idx="141">
                  <c:v>9.5249826379798073</c:v>
                </c:pt>
                <c:pt idx="142">
                  <c:v>9.2262130564192208</c:v>
                </c:pt>
                <c:pt idx="143">
                  <c:v>8.9666362058007447</c:v>
                </c:pt>
                <c:pt idx="144">
                  <c:v>8.6452298295532035</c:v>
                </c:pt>
                <c:pt idx="145">
                  <c:v>8.2222216294221351</c:v>
                </c:pt>
                <c:pt idx="146">
                  <c:v>7.6891531558463235</c:v>
                </c:pt>
                <c:pt idx="147">
                  <c:v>7.0798166427387557</c:v>
                </c:pt>
                <c:pt idx="148">
                  <c:v>6.3155286947351854</c:v>
                </c:pt>
                <c:pt idx="149">
                  <c:v>5.5938261423036995</c:v>
                </c:pt>
                <c:pt idx="150">
                  <c:v>5.1207944318859688</c:v>
                </c:pt>
                <c:pt idx="151">
                  <c:v>4.7570151979958535</c:v>
                </c:pt>
                <c:pt idx="152">
                  <c:v>4.5549980415073064</c:v>
                </c:pt>
                <c:pt idx="153">
                  <c:v>4.7144319283584277</c:v>
                </c:pt>
                <c:pt idx="154">
                  <c:v>5.1191288642961794</c:v>
                </c:pt>
                <c:pt idx="155">
                  <c:v>5.8219348534698048</c:v>
                </c:pt>
                <c:pt idx="156">
                  <c:v>6.6511282567648511</c:v>
                </c:pt>
                <c:pt idx="157">
                  <c:v>7.4526958747411349</c:v>
                </c:pt>
                <c:pt idx="158">
                  <c:v>8.0888586269505041</c:v>
                </c:pt>
                <c:pt idx="159">
                  <c:v>8.5088138585094608</c:v>
                </c:pt>
                <c:pt idx="160">
                  <c:v>8.7232484323614194</c:v>
                </c:pt>
                <c:pt idx="161">
                  <c:v>8.755280833154826</c:v>
                </c:pt>
                <c:pt idx="162">
                  <c:v>8.6983065219995197</c:v>
                </c:pt>
                <c:pt idx="163">
                  <c:v>8.5164843752970043</c:v>
                </c:pt>
                <c:pt idx="164">
                  <c:v>8.2163905720420907</c:v>
                </c:pt>
                <c:pt idx="165">
                  <c:v>7.7669955260040924</c:v>
                </c:pt>
                <c:pt idx="166">
                  <c:v>7.1123097489494382</c:v>
                </c:pt>
                <c:pt idx="167">
                  <c:v>6.3416637551577377</c:v>
                </c:pt>
                <c:pt idx="168">
                  <c:v>5.5543722678816128</c:v>
                </c:pt>
                <c:pt idx="169">
                  <c:v>4.9547319350029397</c:v>
                </c:pt>
                <c:pt idx="170">
                  <c:v>4.6289579232709217</c:v>
                </c:pt>
                <c:pt idx="171">
                  <c:v>4.7664534374371303</c:v>
                </c:pt>
                <c:pt idx="172">
                  <c:v>5.1403810433937274</c:v>
                </c:pt>
                <c:pt idx="173">
                  <c:v>5.7082585089950859</c:v>
                </c:pt>
                <c:pt idx="174">
                  <c:v>6.1805939295393735</c:v>
                </c:pt>
                <c:pt idx="175">
                  <c:v>6.4668407924072948</c:v>
                </c:pt>
                <c:pt idx="176">
                  <c:v>6.7605717684820226</c:v>
                </c:pt>
                <c:pt idx="177">
                  <c:v>6.9160881974807751</c:v>
                </c:pt>
                <c:pt idx="178">
                  <c:v>7.0566947061859109</c:v>
                </c:pt>
                <c:pt idx="179">
                  <c:v>7.3529828066152172</c:v>
                </c:pt>
                <c:pt idx="180">
                  <c:v>7.6081432329221279</c:v>
                </c:pt>
                <c:pt idx="181">
                  <c:v>7.8997691736920022</c:v>
                </c:pt>
                <c:pt idx="182">
                  <c:v>8.444252983918215</c:v>
                </c:pt>
                <c:pt idx="183">
                  <c:v>8.9259576966854421</c:v>
                </c:pt>
                <c:pt idx="184">
                  <c:v>9.2229600956921409</c:v>
                </c:pt>
                <c:pt idx="185">
                  <c:v>9.5255870189440124</c:v>
                </c:pt>
                <c:pt idx="186">
                  <c:v>9.555667413486038</c:v>
                </c:pt>
                <c:pt idx="187">
                  <c:v>9.4308443638423256</c:v>
                </c:pt>
                <c:pt idx="188">
                  <c:v>8.9775228982127082</c:v>
                </c:pt>
                <c:pt idx="189">
                  <c:v>8.3657188231305692</c:v>
                </c:pt>
                <c:pt idx="190">
                  <c:v>7.7319205154548696</c:v>
                </c:pt>
                <c:pt idx="191">
                  <c:v>7.0141626972487803</c:v>
                </c:pt>
                <c:pt idx="192">
                  <c:v>6.3902298098085755</c:v>
                </c:pt>
                <c:pt idx="193">
                  <c:v>5.9137618261505249</c:v>
                </c:pt>
                <c:pt idx="194">
                  <c:v>5.4847435685980752</c:v>
                </c:pt>
                <c:pt idx="195">
                  <c:v>5.1425690495116925</c:v>
                </c:pt>
                <c:pt idx="196">
                  <c:v>4.955507832282203</c:v>
                </c:pt>
                <c:pt idx="197">
                  <c:v>4.6428071115309768</c:v>
                </c:pt>
                <c:pt idx="198">
                  <c:v>4.4922226241967484</c:v>
                </c:pt>
                <c:pt idx="199">
                  <c:v>4.4634774567950153</c:v>
                </c:pt>
                <c:pt idx="200">
                  <c:v>4.5335175388019584</c:v>
                </c:pt>
                <c:pt idx="201">
                  <c:v>4.6173568884122025</c:v>
                </c:pt>
                <c:pt idx="202">
                  <c:v>4.8479397838242653</c:v>
                </c:pt>
                <c:pt idx="203">
                  <c:v>5.1030456607121257</c:v>
                </c:pt>
                <c:pt idx="204">
                  <c:v>5.4694286772915044</c:v>
                </c:pt>
                <c:pt idx="205">
                  <c:v>5.9913672223490781</c:v>
                </c:pt>
                <c:pt idx="206">
                  <c:v>6.5426294294168343</c:v>
                </c:pt>
                <c:pt idx="207">
                  <c:v>7.2171500911071211</c:v>
                </c:pt>
                <c:pt idx="208">
                  <c:v>7.8364881536045488</c:v>
                </c:pt>
                <c:pt idx="209">
                  <c:v>8.2757709845524605</c:v>
                </c:pt>
                <c:pt idx="210">
                  <c:v>8.5026581044928662</c:v>
                </c:pt>
                <c:pt idx="211">
                  <c:v>8.4973605146744706</c:v>
                </c:pt>
                <c:pt idx="212">
                  <c:v>8.2957704556786069</c:v>
                </c:pt>
                <c:pt idx="213">
                  <c:v>7.7947406588166395</c:v>
                </c:pt>
                <c:pt idx="214">
                  <c:v>7.2858082630930561</c:v>
                </c:pt>
                <c:pt idx="215">
                  <c:v>6.8103333268502633</c:v>
                </c:pt>
                <c:pt idx="216">
                  <c:v>6.4136081803374383</c:v>
                </c:pt>
                <c:pt idx="217">
                  <c:v>6.2344917036046628</c:v>
                </c:pt>
                <c:pt idx="218">
                  <c:v>6.1768170997810188</c:v>
                </c:pt>
                <c:pt idx="219">
                  <c:v>6.3547425026328543</c:v>
                </c:pt>
                <c:pt idx="220">
                  <c:v>6.5914029836976011</c:v>
                </c:pt>
                <c:pt idx="221">
                  <c:v>6.8711304342559893</c:v>
                </c:pt>
                <c:pt idx="222">
                  <c:v>7.1245789801220241</c:v>
                </c:pt>
                <c:pt idx="223">
                  <c:v>7.1892080155754519</c:v>
                </c:pt>
                <c:pt idx="224">
                  <c:v>7.1561875348415755</c:v>
                </c:pt>
                <c:pt idx="225">
                  <c:v>7.2112613440905884</c:v>
                </c:pt>
                <c:pt idx="226">
                  <c:v>7.2498534511804031</c:v>
                </c:pt>
                <c:pt idx="227">
                  <c:v>7.2334576662442611</c:v>
                </c:pt>
                <c:pt idx="228">
                  <c:v>7.4270424142605904</c:v>
                </c:pt>
                <c:pt idx="229">
                  <c:v>7.9477804220334622</c:v>
                </c:pt>
                <c:pt idx="230">
                  <c:v>8.7105388831685779</c:v>
                </c:pt>
                <c:pt idx="231">
                  <c:v>9.3477846173678163</c:v>
                </c:pt>
                <c:pt idx="232">
                  <c:v>9.8238891020743182</c:v>
                </c:pt>
                <c:pt idx="233">
                  <c:v>10.15354462782666</c:v>
                </c:pt>
                <c:pt idx="234">
                  <c:v>10.214504432491212</c:v>
                </c:pt>
                <c:pt idx="235">
                  <c:v>10.042430954381539</c:v>
                </c:pt>
                <c:pt idx="236">
                  <c:v>9.888397990272809</c:v>
                </c:pt>
                <c:pt idx="237">
                  <c:v>9.6662810340794696</c:v>
                </c:pt>
                <c:pt idx="238">
                  <c:v>9.242153945696046</c:v>
                </c:pt>
                <c:pt idx="239">
                  <c:v>9.0039497444369321</c:v>
                </c:pt>
                <c:pt idx="240">
                  <c:v>8.932697486024761</c:v>
                </c:pt>
                <c:pt idx="241">
                  <c:v>9.0310712392372583</c:v>
                </c:pt>
                <c:pt idx="242">
                  <c:v>9.2539431458797754</c:v>
                </c:pt>
                <c:pt idx="243">
                  <c:v>9.2714001242436108</c:v>
                </c:pt>
                <c:pt idx="244">
                  <c:v>9.2030746361431532</c:v>
                </c:pt>
                <c:pt idx="245">
                  <c:v>9.1913539564959681</c:v>
                </c:pt>
                <c:pt idx="246">
                  <c:v>9.1274063994000105</c:v>
                </c:pt>
                <c:pt idx="247">
                  <c:v>8.9643462773946787</c:v>
                </c:pt>
                <c:pt idx="248">
                  <c:v>8.5365505892831823</c:v>
                </c:pt>
                <c:pt idx="249">
                  <c:v>8.0660713199129219</c:v>
                </c:pt>
                <c:pt idx="250">
                  <c:v>7.6769033776946465</c:v>
                </c:pt>
                <c:pt idx="251">
                  <c:v>7.3118195789737905</c:v>
                </c:pt>
                <c:pt idx="252">
                  <c:v>7.1295623546710907</c:v>
                </c:pt>
                <c:pt idx="253">
                  <c:v>6.9965118836165354</c:v>
                </c:pt>
                <c:pt idx="254">
                  <c:v>7.0634605184142503</c:v>
                </c:pt>
                <c:pt idx="255">
                  <c:v>7.4272399941358973</c:v>
                </c:pt>
                <c:pt idx="256">
                  <c:v>7.8594612980303751</c:v>
                </c:pt>
                <c:pt idx="257">
                  <c:v>8.2168067883747842</c:v>
                </c:pt>
                <c:pt idx="258">
                  <c:v>8.6637896684499278</c:v>
                </c:pt>
                <c:pt idx="259">
                  <c:v>9.1375149148420167</c:v>
                </c:pt>
                <c:pt idx="260">
                  <c:v>9.418319337617751</c:v>
                </c:pt>
                <c:pt idx="261">
                  <c:v>9.5602843230953809</c:v>
                </c:pt>
                <c:pt idx="262">
                  <c:v>9.6647708457003354</c:v>
                </c:pt>
                <c:pt idx="263">
                  <c:v>9.8461935127172708</c:v>
                </c:pt>
                <c:pt idx="264">
                  <c:v>10.239209428814107</c:v>
                </c:pt>
                <c:pt idx="265">
                  <c:v>10.703940858687762</c:v>
                </c:pt>
                <c:pt idx="266">
                  <c:v>10.867684687001166</c:v>
                </c:pt>
                <c:pt idx="267">
                  <c:v>10.99837220497507</c:v>
                </c:pt>
                <c:pt idx="268">
                  <c:v>11.102395036452737</c:v>
                </c:pt>
                <c:pt idx="269">
                  <c:v>11.104981931182028</c:v>
                </c:pt>
                <c:pt idx="270">
                  <c:v>10.977165367607254</c:v>
                </c:pt>
                <c:pt idx="271">
                  <c:v>10.840876528057798</c:v>
                </c:pt>
                <c:pt idx="272">
                  <c:v>10.761492967668818</c:v>
                </c:pt>
                <c:pt idx="273">
                  <c:v>10.828265565257759</c:v>
                </c:pt>
                <c:pt idx="274">
                  <c:v>11.056810582987451</c:v>
                </c:pt>
                <c:pt idx="275">
                  <c:v>11.339260474750917</c:v>
                </c:pt>
                <c:pt idx="276">
                  <c:v>11.565854970328505</c:v>
                </c:pt>
                <c:pt idx="277">
                  <c:v>11.836870255415485</c:v>
                </c:pt>
                <c:pt idx="278">
                  <c:v>12.135543040394523</c:v>
                </c:pt>
                <c:pt idx="279">
                  <c:v>12.257349620014869</c:v>
                </c:pt>
                <c:pt idx="280">
                  <c:v>12.282892273158858</c:v>
                </c:pt>
                <c:pt idx="281">
                  <c:v>12.272218874235886</c:v>
                </c:pt>
                <c:pt idx="282">
                  <c:v>12.107625571914296</c:v>
                </c:pt>
                <c:pt idx="283">
                  <c:v>11.831426188395415</c:v>
                </c:pt>
                <c:pt idx="284">
                  <c:v>11.817428137894076</c:v>
                </c:pt>
                <c:pt idx="285">
                  <c:v>12.005812640365715</c:v>
                </c:pt>
                <c:pt idx="286">
                  <c:v>12.284592381071757</c:v>
                </c:pt>
                <c:pt idx="287">
                  <c:v>12.586164202703499</c:v>
                </c:pt>
                <c:pt idx="288">
                  <c:v>12.831529695330619</c:v>
                </c:pt>
                <c:pt idx="289">
                  <c:v>12.992079560645639</c:v>
                </c:pt>
                <c:pt idx="290">
                  <c:v>13.015266010789492</c:v>
                </c:pt>
                <c:pt idx="291">
                  <c:v>12.976594384716066</c:v>
                </c:pt>
                <c:pt idx="292">
                  <c:v>12.980476921087352</c:v>
                </c:pt>
                <c:pt idx="293">
                  <c:v>12.954123805892749</c:v>
                </c:pt>
                <c:pt idx="294">
                  <c:v>12.844997142484791</c:v>
                </c:pt>
                <c:pt idx="295">
                  <c:v>12.568535343179299</c:v>
                </c:pt>
                <c:pt idx="296">
                  <c:v>12.069642531919152</c:v>
                </c:pt>
                <c:pt idx="297">
                  <c:v>11.544830970629384</c:v>
                </c:pt>
                <c:pt idx="298">
                  <c:v>10.987052249878309</c:v>
                </c:pt>
                <c:pt idx="299">
                  <c:v>10.602333735589575</c:v>
                </c:pt>
                <c:pt idx="300">
                  <c:v>10.410685719826892</c:v>
                </c:pt>
                <c:pt idx="301">
                  <c:v>10.412901080694478</c:v>
                </c:pt>
                <c:pt idx="302">
                  <c:v>10.645686002100799</c:v>
                </c:pt>
                <c:pt idx="303">
                  <c:v>11.088142378403427</c:v>
                </c:pt>
                <c:pt idx="304">
                  <c:v>11.599397032597903</c:v>
                </c:pt>
                <c:pt idx="305">
                  <c:v>12.140875671071695</c:v>
                </c:pt>
                <c:pt idx="306">
                  <c:v>12.691357249190586</c:v>
                </c:pt>
                <c:pt idx="307">
                  <c:v>13.104579942111821</c:v>
                </c:pt>
                <c:pt idx="308">
                  <c:v>13.349659981820992</c:v>
                </c:pt>
                <c:pt idx="309">
                  <c:v>13.549069458030589</c:v>
                </c:pt>
                <c:pt idx="310">
                  <c:v>13.841036254258363</c:v>
                </c:pt>
                <c:pt idx="311">
                  <c:v>14.27529621813269</c:v>
                </c:pt>
                <c:pt idx="312">
                  <c:v>14.975173276604737</c:v>
                </c:pt>
                <c:pt idx="313">
                  <c:v>15.517209838992112</c:v>
                </c:pt>
                <c:pt idx="314">
                  <c:v>15.870972189658465</c:v>
                </c:pt>
                <c:pt idx="315">
                  <c:v>15.75659273886261</c:v>
                </c:pt>
                <c:pt idx="316">
                  <c:v>15.25229148350393</c:v>
                </c:pt>
                <c:pt idx="317">
                  <c:v>14.545103898921987</c:v>
                </c:pt>
                <c:pt idx="318">
                  <c:v>13.667721099931187</c:v>
                </c:pt>
                <c:pt idx="319">
                  <c:v>12.743620137441678</c:v>
                </c:pt>
                <c:pt idx="320">
                  <c:v>11.843594567956069</c:v>
                </c:pt>
                <c:pt idx="321">
                  <c:v>10.980245563651655</c:v>
                </c:pt>
                <c:pt idx="322">
                  <c:v>10.079939673823494</c:v>
                </c:pt>
                <c:pt idx="323">
                  <c:v>9.2931851668126217</c:v>
                </c:pt>
                <c:pt idx="324">
                  <c:v>8.7312073625706059</c:v>
                </c:pt>
                <c:pt idx="325">
                  <c:v>8.5045238437698654</c:v>
                </c:pt>
                <c:pt idx="326">
                  <c:v>8.4306556224081177</c:v>
                </c:pt>
                <c:pt idx="327">
                  <c:v>8.5096909842853865</c:v>
                </c:pt>
                <c:pt idx="328">
                  <c:v>8.792103967710819</c:v>
                </c:pt>
                <c:pt idx="329">
                  <c:v>9.1983443023739468</c:v>
                </c:pt>
                <c:pt idx="330">
                  <c:v>9.6469476792044428</c:v>
                </c:pt>
                <c:pt idx="331">
                  <c:v>10.141420068377126</c:v>
                </c:pt>
                <c:pt idx="332">
                  <c:v>10.646440466698609</c:v>
                </c:pt>
                <c:pt idx="333">
                  <c:v>11.091154411544288</c:v>
                </c:pt>
                <c:pt idx="334">
                  <c:v>11.579411573612351</c:v>
                </c:pt>
                <c:pt idx="335">
                  <c:v>12.061797415685936</c:v>
                </c:pt>
                <c:pt idx="336">
                  <c:v>12.545067244438055</c:v>
                </c:pt>
                <c:pt idx="337">
                  <c:v>13.035912478557162</c:v>
                </c:pt>
                <c:pt idx="338">
                  <c:v>13.47378852636302</c:v>
                </c:pt>
                <c:pt idx="339">
                  <c:v>13.834512250260998</c:v>
                </c:pt>
                <c:pt idx="340">
                  <c:v>14.208911075184488</c:v>
                </c:pt>
                <c:pt idx="341">
                  <c:v>14.575904449067885</c:v>
                </c:pt>
                <c:pt idx="342">
                  <c:v>14.830082466727422</c:v>
                </c:pt>
                <c:pt idx="343">
                  <c:v>14.938305156043038</c:v>
                </c:pt>
                <c:pt idx="344">
                  <c:v>15.126329978967071</c:v>
                </c:pt>
                <c:pt idx="345">
                  <c:v>15.44717680954477</c:v>
                </c:pt>
                <c:pt idx="346">
                  <c:v>15.93595185213054</c:v>
                </c:pt>
                <c:pt idx="347">
                  <c:v>16.469360360185991</c:v>
                </c:pt>
                <c:pt idx="348">
                  <c:v>17.038582883282892</c:v>
                </c:pt>
                <c:pt idx="349">
                  <c:v>17.638603896205048</c:v>
                </c:pt>
                <c:pt idx="350">
                  <c:v>18.138228077967977</c:v>
                </c:pt>
                <c:pt idx="351">
                  <c:v>18.669832410536305</c:v>
                </c:pt>
                <c:pt idx="352">
                  <c:v>19.135544333067582</c:v>
                </c:pt>
                <c:pt idx="353">
                  <c:v>19.445768856889146</c:v>
                </c:pt>
                <c:pt idx="354">
                  <c:v>19.604718546226426</c:v>
                </c:pt>
                <c:pt idx="355">
                  <c:v>19.472983564015951</c:v>
                </c:pt>
                <c:pt idx="356">
                  <c:v>19.154993009366727</c:v>
                </c:pt>
                <c:pt idx="357">
                  <c:v>18.741297105407785</c:v>
                </c:pt>
                <c:pt idx="358">
                  <c:v>18.183540160146716</c:v>
                </c:pt>
                <c:pt idx="359">
                  <c:v>17.64491850103142</c:v>
                </c:pt>
                <c:pt idx="360">
                  <c:v>17.077228159508056</c:v>
                </c:pt>
                <c:pt idx="361">
                  <c:v>16.564082731795253</c:v>
                </c:pt>
                <c:pt idx="362">
                  <c:v>16.083032856343614</c:v>
                </c:pt>
                <c:pt idx="363">
                  <c:v>15.579097424758066</c:v>
                </c:pt>
                <c:pt idx="364">
                  <c:v>15.052537848408937</c:v>
                </c:pt>
                <c:pt idx="365">
                  <c:v>14.301824862367935</c:v>
                </c:pt>
                <c:pt idx="366">
                  <c:v>13.621959343517883</c:v>
                </c:pt>
                <c:pt idx="367">
                  <c:v>13.157566101342162</c:v>
                </c:pt>
                <c:pt idx="368">
                  <c:v>13.013718347751558</c:v>
                </c:pt>
                <c:pt idx="369">
                  <c:v>13.150320260861966</c:v>
                </c:pt>
                <c:pt idx="370">
                  <c:v>13.558610744513505</c:v>
                </c:pt>
                <c:pt idx="371">
                  <c:v>14.170301800226845</c:v>
                </c:pt>
                <c:pt idx="372">
                  <c:v>14.760183095100082</c:v>
                </c:pt>
                <c:pt idx="373">
                  <c:v>15.193292149588995</c:v>
                </c:pt>
                <c:pt idx="374">
                  <c:v>15.491844749583905</c:v>
                </c:pt>
                <c:pt idx="375">
                  <c:v>15.634490997028477</c:v>
                </c:pt>
                <c:pt idx="376">
                  <c:v>15.640339774237924</c:v>
                </c:pt>
                <c:pt idx="377">
                  <c:v>15.380125703379262</c:v>
                </c:pt>
                <c:pt idx="378">
                  <c:v>15.101743182728361</c:v>
                </c:pt>
                <c:pt idx="379">
                  <c:v>14.829816939011385</c:v>
                </c:pt>
                <c:pt idx="380">
                  <c:v>14.385177309160625</c:v>
                </c:pt>
                <c:pt idx="381">
                  <c:v>13.822903613109355</c:v>
                </c:pt>
                <c:pt idx="382">
                  <c:v>13.160517778915903</c:v>
                </c:pt>
                <c:pt idx="383">
                  <c:v>12.651415967307866</c:v>
                </c:pt>
                <c:pt idx="384">
                  <c:v>12.433468210114427</c:v>
                </c:pt>
                <c:pt idx="385">
                  <c:v>12.495339528604987</c:v>
                </c:pt>
                <c:pt idx="386">
                  <c:v>12.631398597225225</c:v>
                </c:pt>
                <c:pt idx="387">
                  <c:v>12.885344481905978</c:v>
                </c:pt>
                <c:pt idx="388">
                  <c:v>13.197251751367929</c:v>
                </c:pt>
                <c:pt idx="389">
                  <c:v>13.680331725422892</c:v>
                </c:pt>
                <c:pt idx="390">
                  <c:v>14.014049308971124</c:v>
                </c:pt>
                <c:pt idx="391">
                  <c:v>14.154735795361381</c:v>
                </c:pt>
                <c:pt idx="392">
                  <c:v>14.326965455558543</c:v>
                </c:pt>
                <c:pt idx="393">
                  <c:v>14.442931217705459</c:v>
                </c:pt>
                <c:pt idx="394">
                  <c:v>14.36638306010552</c:v>
                </c:pt>
                <c:pt idx="395">
                  <c:v>14.194882583737659</c:v>
                </c:pt>
                <c:pt idx="396">
                  <c:v>13.958321286892591</c:v>
                </c:pt>
                <c:pt idx="397">
                  <c:v>13.724009245386393</c:v>
                </c:pt>
                <c:pt idx="398">
                  <c:v>13.561175641402189</c:v>
                </c:pt>
                <c:pt idx="399">
                  <c:v>13.653713429095886</c:v>
                </c:pt>
                <c:pt idx="400">
                  <c:v>13.710985544523028</c:v>
                </c:pt>
                <c:pt idx="401">
                  <c:v>13.648885965812145</c:v>
                </c:pt>
                <c:pt idx="402">
                  <c:v>13.515120893009842</c:v>
                </c:pt>
                <c:pt idx="403">
                  <c:v>13.25747216149818</c:v>
                </c:pt>
                <c:pt idx="404">
                  <c:v>12.931086930478024</c:v>
                </c:pt>
                <c:pt idx="405">
                  <c:v>12.614823796323627</c:v>
                </c:pt>
                <c:pt idx="406">
                  <c:v>12.391520780659661</c:v>
                </c:pt>
                <c:pt idx="407">
                  <c:v>12.086063557445852</c:v>
                </c:pt>
                <c:pt idx="408">
                  <c:v>11.853874068530814</c:v>
                </c:pt>
                <c:pt idx="409">
                  <c:v>11.831577478751507</c:v>
                </c:pt>
                <c:pt idx="410">
                  <c:v>12.02078175314762</c:v>
                </c:pt>
                <c:pt idx="411">
                  <c:v>12.396301610259291</c:v>
                </c:pt>
                <c:pt idx="412">
                  <c:v>12.702689706892343</c:v>
                </c:pt>
                <c:pt idx="413">
                  <c:v>12.853495857161882</c:v>
                </c:pt>
                <c:pt idx="414">
                  <c:v>12.910369361927838</c:v>
                </c:pt>
                <c:pt idx="415">
                  <c:v>12.975028033406575</c:v>
                </c:pt>
                <c:pt idx="416">
                  <c:v>13.005465237720623</c:v>
                </c:pt>
                <c:pt idx="417">
                  <c:v>12.991463096860782</c:v>
                </c:pt>
                <c:pt idx="418">
                  <c:v>12.950186878952479</c:v>
                </c:pt>
                <c:pt idx="419">
                  <c:v>12.676490191873921</c:v>
                </c:pt>
                <c:pt idx="420">
                  <c:v>12.294607992262289</c:v>
                </c:pt>
                <c:pt idx="421">
                  <c:v>12.058449580915319</c:v>
                </c:pt>
                <c:pt idx="422">
                  <c:v>12.01383808924102</c:v>
                </c:pt>
                <c:pt idx="423">
                  <c:v>12.037713192147416</c:v>
                </c:pt>
                <c:pt idx="424">
                  <c:v>12.209805369912651</c:v>
                </c:pt>
                <c:pt idx="425">
                  <c:v>12.578811632297915</c:v>
                </c:pt>
                <c:pt idx="426">
                  <c:v>12.994732154322291</c:v>
                </c:pt>
                <c:pt idx="427">
                  <c:v>13.365691531899872</c:v>
                </c:pt>
                <c:pt idx="428">
                  <c:v>13.436707205294345</c:v>
                </c:pt>
                <c:pt idx="429">
                  <c:v>13.300176163539712</c:v>
                </c:pt>
                <c:pt idx="430">
                  <c:v>12.992936547652597</c:v>
                </c:pt>
                <c:pt idx="431">
                  <c:v>12.914832753112517</c:v>
                </c:pt>
                <c:pt idx="432">
                  <c:v>13.070310041573943</c:v>
                </c:pt>
                <c:pt idx="433">
                  <c:v>13.491398281790662</c:v>
                </c:pt>
                <c:pt idx="434">
                  <c:v>14.022679987165588</c:v>
                </c:pt>
                <c:pt idx="435">
                  <c:v>14.779729837093052</c:v>
                </c:pt>
                <c:pt idx="436">
                  <c:v>15.556233838747712</c:v>
                </c:pt>
                <c:pt idx="437">
                  <c:v>16.221828240642981</c:v>
                </c:pt>
                <c:pt idx="438">
                  <c:v>16.685074192353841</c:v>
                </c:pt>
                <c:pt idx="439">
                  <c:v>16.905855334800822</c:v>
                </c:pt>
                <c:pt idx="440">
                  <c:v>16.626524102224302</c:v>
                </c:pt>
                <c:pt idx="441">
                  <c:v>16.077774153959552</c:v>
                </c:pt>
                <c:pt idx="442">
                  <c:v>15.620810824975447</c:v>
                </c:pt>
                <c:pt idx="443">
                  <c:v>15.512345850120397</c:v>
                </c:pt>
                <c:pt idx="444">
                  <c:v>15.544448242484231</c:v>
                </c:pt>
                <c:pt idx="445">
                  <c:v>15.752366169576289</c:v>
                </c:pt>
                <c:pt idx="446">
                  <c:v>16.055258176971364</c:v>
                </c:pt>
                <c:pt idx="447">
                  <c:v>16.402362608774038</c:v>
                </c:pt>
                <c:pt idx="448">
                  <c:v>16.828415353305683</c:v>
                </c:pt>
                <c:pt idx="449">
                  <c:v>17.448990255452124</c:v>
                </c:pt>
                <c:pt idx="450">
                  <c:v>18.019952596765147</c:v>
                </c:pt>
                <c:pt idx="451">
                  <c:v>18.319456714356882</c:v>
                </c:pt>
                <c:pt idx="452">
                  <c:v>18.157184216837312</c:v>
                </c:pt>
                <c:pt idx="453">
                  <c:v>17.757386868443422</c:v>
                </c:pt>
                <c:pt idx="454">
                  <c:v>17.476216335195485</c:v>
                </c:pt>
                <c:pt idx="455">
                  <c:v>17.282998009599325</c:v>
                </c:pt>
                <c:pt idx="456">
                  <c:v>17.175120988344368</c:v>
                </c:pt>
                <c:pt idx="457">
                  <c:v>17.316459459135181</c:v>
                </c:pt>
                <c:pt idx="458">
                  <c:v>17.498564356210679</c:v>
                </c:pt>
                <c:pt idx="459">
                  <c:v>17.725202861668865</c:v>
                </c:pt>
                <c:pt idx="460">
                  <c:v>17.648105823690472</c:v>
                </c:pt>
                <c:pt idx="461">
                  <c:v>17.587809665567534</c:v>
                </c:pt>
                <c:pt idx="462">
                  <c:v>17.475545842426968</c:v>
                </c:pt>
                <c:pt idx="463">
                  <c:v>17.328016952066871</c:v>
                </c:pt>
                <c:pt idx="464">
                  <c:v>17.356821200540725</c:v>
                </c:pt>
                <c:pt idx="465">
                  <c:v>17.590394750714715</c:v>
                </c:pt>
                <c:pt idx="466">
                  <c:v>18.113818597027933</c:v>
                </c:pt>
                <c:pt idx="467">
                  <c:v>18.934087923193569</c:v>
                </c:pt>
                <c:pt idx="468">
                  <c:v>19.470972612650066</c:v>
                </c:pt>
                <c:pt idx="469">
                  <c:v>19.550263191567481</c:v>
                </c:pt>
                <c:pt idx="470">
                  <c:v>19.494927961752264</c:v>
                </c:pt>
                <c:pt idx="471">
                  <c:v>19.334796885595239</c:v>
                </c:pt>
                <c:pt idx="472">
                  <c:v>19.110897158841475</c:v>
                </c:pt>
                <c:pt idx="473">
                  <c:v>18.917383575640073</c:v>
                </c:pt>
                <c:pt idx="474">
                  <c:v>18.816869236670861</c:v>
                </c:pt>
                <c:pt idx="475">
                  <c:v>18.806197236580019</c:v>
                </c:pt>
                <c:pt idx="476">
                  <c:v>18.8335875930306</c:v>
                </c:pt>
                <c:pt idx="477">
                  <c:v>18.950914975310663</c:v>
                </c:pt>
                <c:pt idx="478">
                  <c:v>19.055681317466163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B-42A4-A8DD-5D332046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04744"/>
        <c:axId val="513898184"/>
      </c:scatterChart>
      <c:valAx>
        <c:axId val="51390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98184"/>
        <c:crosses val="autoZero"/>
        <c:crossBetween val="midCat"/>
      </c:valAx>
      <c:valAx>
        <c:axId val="51389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0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Causal!$F$11:$F$51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Causal!$G$11:$G$51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0.24272215624650995</c:v>
                </c:pt>
                <c:pt idx="21">
                  <c:v>0.44806638367908924</c:v>
                </c:pt>
                <c:pt idx="22">
                  <c:v>0.5938712562244749</c:v>
                </c:pt>
                <c:pt idx="23">
                  <c:v>0.67225544346587185</c:v>
                </c:pt>
                <c:pt idx="24">
                  <c:v>0.68600416296148292</c:v>
                </c:pt>
                <c:pt idx="25">
                  <c:v>0.64632188834658777</c:v>
                </c:pt>
                <c:pt idx="26">
                  <c:v>0.56862746459984204</c:v>
                </c:pt>
                <c:pt idx="27">
                  <c:v>0.4698632425795044</c:v>
                </c:pt>
                <c:pt idx="28">
                  <c:v>0.36460551378688294</c:v>
                </c:pt>
                <c:pt idx="29">
                  <c:v>0.26519169603594794</c:v>
                </c:pt>
                <c:pt idx="30">
                  <c:v>0.17981890654856342</c:v>
                </c:pt>
                <c:pt idx="31">
                  <c:v>0.11235128716427741</c:v>
                </c:pt>
                <c:pt idx="32">
                  <c:v>6.3204847584891977E-2</c:v>
                </c:pt>
                <c:pt idx="33">
                  <c:v>3.045855356014289E-2</c:v>
                </c:pt>
                <c:pt idx="34">
                  <c:v>1.0707013109324738E-2</c:v>
                </c:pt>
                <c:pt idx="35">
                  <c:v>1.2624575741588019E-3</c:v>
                </c:pt>
                <c:pt idx="36">
                  <c:v>2.2200022777254719E-4</c:v>
                </c:pt>
                <c:pt idx="37">
                  <c:v>4.9439002556635409E-3</c:v>
                </c:pt>
                <c:pt idx="38">
                  <c:v>1.305276415938748E-2</c:v>
                </c:pt>
                <c:pt idx="39">
                  <c:v>2.2496063477935927E-2</c:v>
                </c:pt>
                <c:pt idx="40">
                  <c:v>3.2214504173661E-2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2-460B-BBBE-D6CDB78DF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90536"/>
        <c:axId val="650182664"/>
      </c:scatterChart>
      <c:valAx>
        <c:axId val="650190536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82664"/>
        <c:crosses val="autoZero"/>
        <c:crossBetween val="midCat"/>
      </c:valAx>
      <c:valAx>
        <c:axId val="65018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g_j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90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Causal!$A$20:$A$40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Causal!$R$20:$R$40</c:f>
              <c:numCache>
                <c:formatCode>General</c:formatCode>
                <c:ptCount val="21"/>
                <c:pt idx="0">
                  <c:v>0.60709350243438631</c:v>
                </c:pt>
                <c:pt idx="1">
                  <c:v>0.59879320815471992</c:v>
                </c:pt>
                <c:pt idx="2">
                  <c:v>0.60115580815691649</c:v>
                </c:pt>
                <c:pt idx="3">
                  <c:v>0.6084983659755655</c:v>
                </c:pt>
                <c:pt idx="4">
                  <c:v>0.62289839218613596</c:v>
                </c:pt>
                <c:pt idx="5">
                  <c:v>0.62841758683805671</c:v>
                </c:pt>
                <c:pt idx="6">
                  <c:v>0.63247157322274028</c:v>
                </c:pt>
                <c:pt idx="7">
                  <c:v>0.657978257117253</c:v>
                </c:pt>
                <c:pt idx="8">
                  <c:v>0.68282354619894281</c:v>
                </c:pt>
                <c:pt idx="9">
                  <c:v>0.72487885127196228</c:v>
                </c:pt>
                <c:pt idx="10">
                  <c:v>0.80084819083701952</c:v>
                </c:pt>
                <c:pt idx="11">
                  <c:v>0.83641581797580289</c:v>
                </c:pt>
                <c:pt idx="12">
                  <c:v>0.84303816094342421</c:v>
                </c:pt>
                <c:pt idx="13">
                  <c:v>0.84455433020737469</c:v>
                </c:pt>
                <c:pt idx="14">
                  <c:v>0.81898564022138554</c:v>
                </c:pt>
                <c:pt idx="15">
                  <c:v>0.79799873085878525</c:v>
                </c:pt>
                <c:pt idx="16">
                  <c:v>0.75440229627182531</c:v>
                </c:pt>
                <c:pt idx="17">
                  <c:v>0.73032545135219296</c:v>
                </c:pt>
                <c:pt idx="18">
                  <c:v>0.68717849948812815</c:v>
                </c:pt>
                <c:pt idx="19">
                  <c:v>0.66029632918215275</c:v>
                </c:pt>
                <c:pt idx="20">
                  <c:v>0.63948317845354075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1-4D12-BDEE-DAA222900E2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Causal!$A$20:$A$40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Causal!$S$20:$S$40</c:f>
              <c:numCache>
                <c:formatCode>General</c:formatCode>
                <c:ptCount val="21"/>
                <c:pt idx="0">
                  <c:v>0.60974386370184364</c:v>
                </c:pt>
                <c:pt idx="1">
                  <c:v>0.61718225796470583</c:v>
                </c:pt>
                <c:pt idx="2">
                  <c:v>0.62391345558185418</c:v>
                </c:pt>
                <c:pt idx="3">
                  <c:v>0.62872672643003269</c:v>
                </c:pt>
                <c:pt idx="4">
                  <c:v>0.63061600128147755</c:v>
                </c:pt>
                <c:pt idx="5">
                  <c:v>0.63367711112761871</c:v>
                </c:pt>
                <c:pt idx="6">
                  <c:v>0.63933218460534103</c:v>
                </c:pt>
                <c:pt idx="7">
                  <c:v>0.64897783671210718</c:v>
                </c:pt>
                <c:pt idx="8">
                  <c:v>0.66223385620376729</c:v>
                </c:pt>
                <c:pt idx="9">
                  <c:v>0.6878105101089742</c:v>
                </c:pt>
                <c:pt idx="10">
                  <c:v>0.73385608514854106</c:v>
                </c:pt>
                <c:pt idx="11">
                  <c:v>0.78228323862655436</c:v>
                </c:pt>
                <c:pt idx="12">
                  <c:v>0.82132447409288067</c:v>
                </c:pt>
                <c:pt idx="13">
                  <c:v>0.84602155238759524</c:v>
                </c:pt>
                <c:pt idx="14">
                  <c:v>0.85299092207405502</c:v>
                </c:pt>
                <c:pt idx="15">
                  <c:v>0.84508412958872159</c:v>
                </c:pt>
                <c:pt idx="16">
                  <c:v>0.82468959254351459</c:v>
                </c:pt>
                <c:pt idx="17">
                  <c:v>0.79524696852973187</c:v>
                </c:pt>
                <c:pt idx="18">
                  <c:v>0.76050694548371311</c:v>
                </c:pt>
                <c:pt idx="19">
                  <c:v>0.72475715298338483</c:v>
                </c:pt>
                <c:pt idx="20">
                  <c:v>0.69688262745422747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21-4D12-BDEE-DAA22290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85632"/>
        <c:axId val="706577432"/>
      </c:scatterChart>
      <c:valAx>
        <c:axId val="706585632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77432"/>
        <c:crosses val="autoZero"/>
        <c:crossBetween val="midCat"/>
      </c:valAx>
      <c:valAx>
        <c:axId val="70657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r_j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4404308836395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8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HOE!$B$30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HOE!$A$31:$A$530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HOE!$B$31:$B$530</c:f>
              <c:numCache>
                <c:formatCode>General</c:formatCode>
                <c:ptCount val="500"/>
                <c:pt idx="0">
                  <c:v>13.915488608400578</c:v>
                </c:pt>
                <c:pt idx="1">
                  <c:v>11.756215664968432</c:v>
                </c:pt>
                <c:pt idx="2">
                  <c:v>10.575497327440363</c:v>
                </c:pt>
                <c:pt idx="3">
                  <c:v>10.544668374594549</c:v>
                </c:pt>
                <c:pt idx="4">
                  <c:v>11.135577494120163</c:v>
                </c:pt>
                <c:pt idx="5">
                  <c:v>11.604072164961538</c:v>
                </c:pt>
                <c:pt idx="6">
                  <c:v>11.47052857120978</c:v>
                </c:pt>
                <c:pt idx="7">
                  <c:v>10.396612717448859</c:v>
                </c:pt>
                <c:pt idx="8">
                  <c:v>9.9074231866673692</c:v>
                </c:pt>
                <c:pt idx="9">
                  <c:v>12.265668100585351</c:v>
                </c:pt>
                <c:pt idx="10">
                  <c:v>11.920433874559633</c:v>
                </c:pt>
                <c:pt idx="11">
                  <c:v>12.922529695634999</c:v>
                </c:pt>
                <c:pt idx="12">
                  <c:v>13.62997650982539</c:v>
                </c:pt>
                <c:pt idx="13">
                  <c:v>12.317493208911577</c:v>
                </c:pt>
                <c:pt idx="14">
                  <c:v>12.972404861009098</c:v>
                </c:pt>
                <c:pt idx="15">
                  <c:v>11.692843196859178</c:v>
                </c:pt>
                <c:pt idx="16">
                  <c:v>11.204535201302829</c:v>
                </c:pt>
                <c:pt idx="17">
                  <c:v>12.048406313609707</c:v>
                </c:pt>
                <c:pt idx="18">
                  <c:v>10.751014940584257</c:v>
                </c:pt>
                <c:pt idx="19">
                  <c:v>10.873252730809856</c:v>
                </c:pt>
                <c:pt idx="20">
                  <c:v>13.915488608400578</c:v>
                </c:pt>
                <c:pt idx="21">
                  <c:v>11.756215664968432</c:v>
                </c:pt>
                <c:pt idx="22">
                  <c:v>10.575497327440363</c:v>
                </c:pt>
                <c:pt idx="23">
                  <c:v>10.544668374594549</c:v>
                </c:pt>
                <c:pt idx="24">
                  <c:v>11.135577494120163</c:v>
                </c:pt>
                <c:pt idx="25">
                  <c:v>11.604072164961538</c:v>
                </c:pt>
                <c:pt idx="26">
                  <c:v>11.47052857120978</c:v>
                </c:pt>
                <c:pt idx="27">
                  <c:v>10.396612717448859</c:v>
                </c:pt>
                <c:pt idx="28">
                  <c:v>9.9074231866673692</c:v>
                </c:pt>
                <c:pt idx="29">
                  <c:v>12.265668100585351</c:v>
                </c:pt>
                <c:pt idx="30">
                  <c:v>11.920433874559633</c:v>
                </c:pt>
                <c:pt idx="31">
                  <c:v>12.922529695634999</c:v>
                </c:pt>
                <c:pt idx="32">
                  <c:v>13.62997650982539</c:v>
                </c:pt>
                <c:pt idx="33">
                  <c:v>12.317493208911577</c:v>
                </c:pt>
                <c:pt idx="34">
                  <c:v>12.972404861009098</c:v>
                </c:pt>
                <c:pt idx="35">
                  <c:v>11.692843196859178</c:v>
                </c:pt>
                <c:pt idx="36">
                  <c:v>11.204535201302829</c:v>
                </c:pt>
                <c:pt idx="37">
                  <c:v>12.048406313609707</c:v>
                </c:pt>
                <c:pt idx="38">
                  <c:v>10.751014940584257</c:v>
                </c:pt>
                <c:pt idx="39">
                  <c:v>10.873252730809856</c:v>
                </c:pt>
                <c:pt idx="40">
                  <c:v>11.400436202813768</c:v>
                </c:pt>
                <c:pt idx="41">
                  <c:v>9.8947665881667763</c:v>
                </c:pt>
                <c:pt idx="42">
                  <c:v>8.4393910808461747</c:v>
                </c:pt>
                <c:pt idx="43">
                  <c:v>9.9341820421377349</c:v>
                </c:pt>
                <c:pt idx="44">
                  <c:v>8.4022576056361018</c:v>
                </c:pt>
                <c:pt idx="45">
                  <c:v>9.8663015721505971</c:v>
                </c:pt>
                <c:pt idx="46">
                  <c:v>10.912056148430946</c:v>
                </c:pt>
                <c:pt idx="47">
                  <c:v>8.5833346360917204</c:v>
                </c:pt>
                <c:pt idx="48">
                  <c:v>8.6278712422336632</c:v>
                </c:pt>
                <c:pt idx="49">
                  <c:v>9.5643554408369909</c:v>
                </c:pt>
                <c:pt idx="50">
                  <c:v>11.49845793809148</c:v>
                </c:pt>
                <c:pt idx="51">
                  <c:v>12.908913137371952</c:v>
                </c:pt>
                <c:pt idx="52">
                  <c:v>12.030631633181825</c:v>
                </c:pt>
                <c:pt idx="53">
                  <c:v>12.629929020131348</c:v>
                </c:pt>
                <c:pt idx="54">
                  <c:v>13.333025837652015</c:v>
                </c:pt>
                <c:pt idx="55">
                  <c:v>13.326981352592135</c:v>
                </c:pt>
                <c:pt idx="56">
                  <c:v>13.24576101332681</c:v>
                </c:pt>
                <c:pt idx="57">
                  <c:v>9.9410126766454319</c:v>
                </c:pt>
                <c:pt idx="58">
                  <c:v>12.26983096568215</c:v>
                </c:pt>
                <c:pt idx="59">
                  <c:v>11.859203102427218</c:v>
                </c:pt>
                <c:pt idx="60">
                  <c:v>8.9625842021177142</c:v>
                </c:pt>
                <c:pt idx="61">
                  <c:v>11.047273545732558</c:v>
                </c:pt>
                <c:pt idx="62">
                  <c:v>10.31359383551094</c:v>
                </c:pt>
                <c:pt idx="63">
                  <c:v>8.2240507130556395</c:v>
                </c:pt>
                <c:pt idx="64">
                  <c:v>8.026875019553751</c:v>
                </c:pt>
                <c:pt idx="65">
                  <c:v>10.810161444059178</c:v>
                </c:pt>
                <c:pt idx="66">
                  <c:v>7.9057009909785103</c:v>
                </c:pt>
                <c:pt idx="67">
                  <c:v>9.6542516481955332</c:v>
                </c:pt>
                <c:pt idx="68">
                  <c:v>8.874692149141886</c:v>
                </c:pt>
                <c:pt idx="69">
                  <c:v>12.963476204644296</c:v>
                </c:pt>
                <c:pt idx="70">
                  <c:v>12.334692576345082</c:v>
                </c:pt>
                <c:pt idx="71">
                  <c:v>12.074324961582901</c:v>
                </c:pt>
                <c:pt idx="72">
                  <c:v>12.53523662063057</c:v>
                </c:pt>
                <c:pt idx="73">
                  <c:v>11.900491273739114</c:v>
                </c:pt>
                <c:pt idx="74">
                  <c:v>11.485113375234489</c:v>
                </c:pt>
                <c:pt idx="75">
                  <c:v>11.426868452788918</c:v>
                </c:pt>
                <c:pt idx="76">
                  <c:v>11.83012025083039</c:v>
                </c:pt>
                <c:pt idx="77">
                  <c:v>10.487831296865567</c:v>
                </c:pt>
                <c:pt idx="78">
                  <c:v>8.7463420455773626</c:v>
                </c:pt>
                <c:pt idx="79">
                  <c:v>11.054644547042844</c:v>
                </c:pt>
                <c:pt idx="80">
                  <c:v>11.802442188506371</c:v>
                </c:pt>
                <c:pt idx="81">
                  <c:v>12.791392316008368</c:v>
                </c:pt>
                <c:pt idx="82">
                  <c:v>14.419433178912906</c:v>
                </c:pt>
                <c:pt idx="83">
                  <c:v>13.176340272539418</c:v>
                </c:pt>
                <c:pt idx="84">
                  <c:v>13.355469286337371</c:v>
                </c:pt>
                <c:pt idx="85">
                  <c:v>14.403754131645162</c:v>
                </c:pt>
                <c:pt idx="86">
                  <c:v>14.683387936661829</c:v>
                </c:pt>
                <c:pt idx="87">
                  <c:v>13.431572070106384</c:v>
                </c:pt>
                <c:pt idx="88">
                  <c:v>11.190462668882576</c:v>
                </c:pt>
                <c:pt idx="89">
                  <c:v>12.758757149036983</c:v>
                </c:pt>
                <c:pt idx="90">
                  <c:v>10.099083309379482</c:v>
                </c:pt>
                <c:pt idx="91">
                  <c:v>11.369056743204901</c:v>
                </c:pt>
                <c:pt idx="92">
                  <c:v>10.24937267399512</c:v>
                </c:pt>
                <c:pt idx="93">
                  <c:v>12.226679426035233</c:v>
                </c:pt>
                <c:pt idx="94">
                  <c:v>10.472547039194886</c:v>
                </c:pt>
                <c:pt idx="95">
                  <c:v>11.958381940002784</c:v>
                </c:pt>
                <c:pt idx="96">
                  <c:v>12.999738037842141</c:v>
                </c:pt>
                <c:pt idx="97">
                  <c:v>11.865504789962994</c:v>
                </c:pt>
                <c:pt idx="98">
                  <c:v>13.58439442250909</c:v>
                </c:pt>
                <c:pt idx="99">
                  <c:v>10.886504827201541</c:v>
                </c:pt>
                <c:pt idx="100">
                  <c:v>10.187523089194618</c:v>
                </c:pt>
                <c:pt idx="101">
                  <c:v>10.362620087961208</c:v>
                </c:pt>
                <c:pt idx="102">
                  <c:v>10.141914747770237</c:v>
                </c:pt>
                <c:pt idx="103">
                  <c:v>12.525388806189648</c:v>
                </c:pt>
                <c:pt idx="104">
                  <c:v>11.074301434121452</c:v>
                </c:pt>
                <c:pt idx="105">
                  <c:v>11.796562573225364</c:v>
                </c:pt>
                <c:pt idx="106">
                  <c:v>9.9528668061431294</c:v>
                </c:pt>
                <c:pt idx="107">
                  <c:v>13.346614796932425</c:v>
                </c:pt>
                <c:pt idx="108">
                  <c:v>12.720562098280096</c:v>
                </c:pt>
                <c:pt idx="109">
                  <c:v>14.48233935380865</c:v>
                </c:pt>
                <c:pt idx="110">
                  <c:v>12.242750879501724</c:v>
                </c:pt>
                <c:pt idx="111">
                  <c:v>10.785072512778592</c:v>
                </c:pt>
                <c:pt idx="112">
                  <c:v>11.815276392031786</c:v>
                </c:pt>
                <c:pt idx="113">
                  <c:v>12.366107619000216</c:v>
                </c:pt>
                <c:pt idx="114">
                  <c:v>10.855068736194504</c:v>
                </c:pt>
                <c:pt idx="115">
                  <c:v>10.384969902104666</c:v>
                </c:pt>
                <c:pt idx="116">
                  <c:v>11.478660371433621</c:v>
                </c:pt>
                <c:pt idx="117">
                  <c:v>9.7056698088765998</c:v>
                </c:pt>
                <c:pt idx="118">
                  <c:v>11.500051782079202</c:v>
                </c:pt>
                <c:pt idx="119">
                  <c:v>11.028369822830822</c:v>
                </c:pt>
                <c:pt idx="120">
                  <c:v>11.438386154660192</c:v>
                </c:pt>
                <c:pt idx="121">
                  <c:v>12.596307045414566</c:v>
                </c:pt>
                <c:pt idx="122">
                  <c:v>10.311107023556536</c:v>
                </c:pt>
                <c:pt idx="123">
                  <c:v>11.502848713833725</c:v>
                </c:pt>
                <c:pt idx="124">
                  <c:v>9.6910995656701289</c:v>
                </c:pt>
                <c:pt idx="125">
                  <c:v>11.328946053167662</c:v>
                </c:pt>
                <c:pt idx="126">
                  <c:v>11.808919628944901</c:v>
                </c:pt>
                <c:pt idx="127">
                  <c:v>12.111606987869139</c:v>
                </c:pt>
                <c:pt idx="128">
                  <c:v>9.7766609447474071</c:v>
                </c:pt>
                <c:pt idx="129">
                  <c:v>9.6795328556353439</c:v>
                </c:pt>
                <c:pt idx="130">
                  <c:v>11.979851766283776</c:v>
                </c:pt>
                <c:pt idx="131">
                  <c:v>11.179263935301368</c:v>
                </c:pt>
                <c:pt idx="132">
                  <c:v>12.83995206301654</c:v>
                </c:pt>
                <c:pt idx="133">
                  <c:v>11.188152268082696</c:v>
                </c:pt>
                <c:pt idx="134">
                  <c:v>8.9359653256332976</c:v>
                </c:pt>
                <c:pt idx="135">
                  <c:v>8.5480266259695536</c:v>
                </c:pt>
                <c:pt idx="136">
                  <c:v>10.18617545023257</c:v>
                </c:pt>
                <c:pt idx="137">
                  <c:v>11.203226547270228</c:v>
                </c:pt>
                <c:pt idx="138">
                  <c:v>9.9828851145292337</c:v>
                </c:pt>
                <c:pt idx="139">
                  <c:v>9.7526742130254434</c:v>
                </c:pt>
                <c:pt idx="140">
                  <c:v>10.847329174903152</c:v>
                </c:pt>
                <c:pt idx="141">
                  <c:v>8.973558824185492</c:v>
                </c:pt>
                <c:pt idx="142">
                  <c:v>7.6526696396041558</c:v>
                </c:pt>
                <c:pt idx="143">
                  <c:v>9.9844850400058114</c:v>
                </c:pt>
                <c:pt idx="144">
                  <c:v>9.4206016934754118</c:v>
                </c:pt>
                <c:pt idx="145">
                  <c:v>7.864254045948722</c:v>
                </c:pt>
                <c:pt idx="146">
                  <c:v>6.189557266943396</c:v>
                </c:pt>
                <c:pt idx="147">
                  <c:v>6.2196478190405164</c:v>
                </c:pt>
                <c:pt idx="148">
                  <c:v>6.6280597888875823</c:v>
                </c:pt>
                <c:pt idx="149">
                  <c:v>3.1010320130249811</c:v>
                </c:pt>
                <c:pt idx="150">
                  <c:v>5.178272278956654</c:v>
                </c:pt>
                <c:pt idx="151">
                  <c:v>4.435607378431099</c:v>
                </c:pt>
                <c:pt idx="152">
                  <c:v>4.6170861123503748</c:v>
                </c:pt>
                <c:pt idx="153">
                  <c:v>5.5703355802485461</c:v>
                </c:pt>
                <c:pt idx="154">
                  <c:v>5.3374060169196129</c:v>
                </c:pt>
                <c:pt idx="155">
                  <c:v>5.7175502648002254</c:v>
                </c:pt>
                <c:pt idx="156">
                  <c:v>7.0597137894336681</c:v>
                </c:pt>
                <c:pt idx="157">
                  <c:v>8.7714588224004579</c:v>
                </c:pt>
                <c:pt idx="158">
                  <c:v>8.5510523489200114</c:v>
                </c:pt>
                <c:pt idx="159">
                  <c:v>8.6937317560359233</c:v>
                </c:pt>
                <c:pt idx="160">
                  <c:v>10.378770562756404</c:v>
                </c:pt>
                <c:pt idx="161">
                  <c:v>8.8393695823510132</c:v>
                </c:pt>
                <c:pt idx="162">
                  <c:v>10.432933764358339</c:v>
                </c:pt>
                <c:pt idx="163">
                  <c:v>7.119321293125215</c:v>
                </c:pt>
                <c:pt idx="164">
                  <c:v>7.8060984188098939</c:v>
                </c:pt>
                <c:pt idx="165">
                  <c:v>6.0384153544183494</c:v>
                </c:pt>
                <c:pt idx="166">
                  <c:v>5.8835992683489735</c:v>
                </c:pt>
                <c:pt idx="167">
                  <c:v>6.7204344964567744</c:v>
                </c:pt>
                <c:pt idx="168">
                  <c:v>3.4221073847845851</c:v>
                </c:pt>
                <c:pt idx="169">
                  <c:v>3.6090030741455186</c:v>
                </c:pt>
                <c:pt idx="170">
                  <c:v>4.4265700524438971</c:v>
                </c:pt>
                <c:pt idx="171">
                  <c:v>3.6518387895263738</c:v>
                </c:pt>
                <c:pt idx="172">
                  <c:v>5.8646458766997842</c:v>
                </c:pt>
                <c:pt idx="173">
                  <c:v>5.2852350283469214</c:v>
                </c:pt>
                <c:pt idx="174">
                  <c:v>7.3175168182977908</c:v>
                </c:pt>
                <c:pt idx="175">
                  <c:v>8.9733923574903436</c:v>
                </c:pt>
                <c:pt idx="176">
                  <c:v>8.320126240806303</c:v>
                </c:pt>
                <c:pt idx="177">
                  <c:v>7.0761589608522533</c:v>
                </c:pt>
                <c:pt idx="178">
                  <c:v>8.63305939675495</c:v>
                </c:pt>
                <c:pt idx="179">
                  <c:v>6.0543058895085249</c:v>
                </c:pt>
                <c:pt idx="180">
                  <c:v>7.2118686922527484</c:v>
                </c:pt>
                <c:pt idx="181">
                  <c:v>7.4695313945892918</c:v>
                </c:pt>
                <c:pt idx="182">
                  <c:v>8.2546127830183469</c:v>
                </c:pt>
                <c:pt idx="183">
                  <c:v>9.6014718757375181</c:v>
                </c:pt>
                <c:pt idx="184">
                  <c:v>11.11596375558004</c:v>
                </c:pt>
                <c:pt idx="185">
                  <c:v>9.8201432731375196</c:v>
                </c:pt>
                <c:pt idx="186">
                  <c:v>7.8722243545245494</c:v>
                </c:pt>
                <c:pt idx="187">
                  <c:v>10.231707855260309</c:v>
                </c:pt>
                <c:pt idx="188">
                  <c:v>8.4329636526490379</c:v>
                </c:pt>
                <c:pt idx="189">
                  <c:v>9.1791139126326851</c:v>
                </c:pt>
                <c:pt idx="190">
                  <c:v>8.6576979681379509</c:v>
                </c:pt>
                <c:pt idx="191">
                  <c:v>7.9682740291933722</c:v>
                </c:pt>
                <c:pt idx="192">
                  <c:v>6.0981326458541982</c:v>
                </c:pt>
                <c:pt idx="193">
                  <c:v>5.6532657088319924</c:v>
                </c:pt>
                <c:pt idx="194">
                  <c:v>3.9980428530271199</c:v>
                </c:pt>
                <c:pt idx="195">
                  <c:v>4.9001764949168169</c:v>
                </c:pt>
                <c:pt idx="196">
                  <c:v>4.3719115651459637</c:v>
                </c:pt>
                <c:pt idx="197">
                  <c:v>3.8542357330410724</c:v>
                </c:pt>
                <c:pt idx="198">
                  <c:v>3.812625348043801</c:v>
                </c:pt>
                <c:pt idx="199">
                  <c:v>1.3009723526525074</c:v>
                </c:pt>
                <c:pt idx="200">
                  <c:v>4.4555950072228114</c:v>
                </c:pt>
                <c:pt idx="201">
                  <c:v>3.6126646918663048</c:v>
                </c:pt>
                <c:pt idx="202">
                  <c:v>5.1142061880866931</c:v>
                </c:pt>
                <c:pt idx="203">
                  <c:v>4.3067137141603791</c:v>
                </c:pt>
                <c:pt idx="204">
                  <c:v>5.8677516094396509</c:v>
                </c:pt>
                <c:pt idx="205">
                  <c:v>7.1664410334294928</c:v>
                </c:pt>
                <c:pt idx="206">
                  <c:v>6.190872174772851</c:v>
                </c:pt>
                <c:pt idx="207">
                  <c:v>9.3538241150288695</c:v>
                </c:pt>
                <c:pt idx="208">
                  <c:v>8.2796962380215202</c:v>
                </c:pt>
                <c:pt idx="209">
                  <c:v>7.7876349722729463</c:v>
                </c:pt>
                <c:pt idx="210">
                  <c:v>10.111249100899869</c:v>
                </c:pt>
                <c:pt idx="211">
                  <c:v>8.5237113794683292</c:v>
                </c:pt>
                <c:pt idx="212">
                  <c:v>6.8803046666517735</c:v>
                </c:pt>
                <c:pt idx="213">
                  <c:v>8.083284808342567</c:v>
                </c:pt>
                <c:pt idx="214">
                  <c:v>6.2522287114301989</c:v>
                </c:pt>
                <c:pt idx="215">
                  <c:v>5.586893013092233</c:v>
                </c:pt>
                <c:pt idx="216">
                  <c:v>7.121956429312025</c:v>
                </c:pt>
                <c:pt idx="217">
                  <c:v>5.1899797365660998</c:v>
                </c:pt>
                <c:pt idx="218">
                  <c:v>5.4463118348824908</c:v>
                </c:pt>
                <c:pt idx="219">
                  <c:v>5.4425145727845203</c:v>
                </c:pt>
                <c:pt idx="220">
                  <c:v>8.3344016629404543</c:v>
                </c:pt>
                <c:pt idx="221">
                  <c:v>6.7145020759331242</c:v>
                </c:pt>
                <c:pt idx="222">
                  <c:v>7.0872858854177014</c:v>
                </c:pt>
                <c:pt idx="223">
                  <c:v>6.9714462414825054</c:v>
                </c:pt>
                <c:pt idx="224">
                  <c:v>6.5644216494627674</c:v>
                </c:pt>
                <c:pt idx="225">
                  <c:v>6.6267906817432909</c:v>
                </c:pt>
                <c:pt idx="226">
                  <c:v>6.4849043404609734</c:v>
                </c:pt>
                <c:pt idx="227">
                  <c:v>7.571794395810608</c:v>
                </c:pt>
                <c:pt idx="228">
                  <c:v>7.5170834512838738</c:v>
                </c:pt>
                <c:pt idx="229">
                  <c:v>9.663202951031856</c:v>
                </c:pt>
                <c:pt idx="230">
                  <c:v>7.1858976445809546</c:v>
                </c:pt>
                <c:pt idx="231">
                  <c:v>10.691005276923308</c:v>
                </c:pt>
                <c:pt idx="232">
                  <c:v>8.8242532612947162</c:v>
                </c:pt>
                <c:pt idx="233">
                  <c:v>11.02183741960139</c:v>
                </c:pt>
                <c:pt idx="234">
                  <c:v>11.356632189084362</c:v>
                </c:pt>
                <c:pt idx="235">
                  <c:v>10.184587356515969</c:v>
                </c:pt>
                <c:pt idx="236">
                  <c:v>9.5712832329986774</c:v>
                </c:pt>
                <c:pt idx="237">
                  <c:v>9.4518481735959856</c:v>
                </c:pt>
                <c:pt idx="238">
                  <c:v>8.238497430978093</c:v>
                </c:pt>
                <c:pt idx="239">
                  <c:v>7.5264404186044365</c:v>
                </c:pt>
                <c:pt idx="240">
                  <c:v>6.8810319227438885</c:v>
                </c:pt>
                <c:pt idx="241">
                  <c:v>10.664459670608617</c:v>
                </c:pt>
                <c:pt idx="242">
                  <c:v>9.7188870525649556</c:v>
                </c:pt>
                <c:pt idx="243">
                  <c:v>9.1878140451712831</c:v>
                </c:pt>
                <c:pt idx="244">
                  <c:v>10.505774333170109</c:v>
                </c:pt>
                <c:pt idx="245">
                  <c:v>8.9684315299854251</c:v>
                </c:pt>
                <c:pt idx="246">
                  <c:v>9.5406652140077881</c:v>
                </c:pt>
                <c:pt idx="247">
                  <c:v>9.8255437641899643</c:v>
                </c:pt>
                <c:pt idx="248">
                  <c:v>7.8842928178696772</c:v>
                </c:pt>
                <c:pt idx="249">
                  <c:v>4.6411181141655771</c:v>
                </c:pt>
                <c:pt idx="250">
                  <c:v>7.0943145862758437</c:v>
                </c:pt>
                <c:pt idx="251">
                  <c:v>6.2141341814274398</c:v>
                </c:pt>
                <c:pt idx="252">
                  <c:v>5.0420304281821711</c:v>
                </c:pt>
                <c:pt idx="253">
                  <c:v>8.3626751520591078</c:v>
                </c:pt>
                <c:pt idx="254">
                  <c:v>7.0399471430587806</c:v>
                </c:pt>
                <c:pt idx="255">
                  <c:v>8.5879233141994025</c:v>
                </c:pt>
                <c:pt idx="256">
                  <c:v>8.9858532040967383</c:v>
                </c:pt>
                <c:pt idx="257">
                  <c:v>6.6938541279742845</c:v>
                </c:pt>
                <c:pt idx="258">
                  <c:v>8.6480874604377167</c:v>
                </c:pt>
                <c:pt idx="259">
                  <c:v>9.4462268757759773</c:v>
                </c:pt>
                <c:pt idx="260">
                  <c:v>8.6143935158852436</c:v>
                </c:pt>
                <c:pt idx="261">
                  <c:v>8.9670068561567913</c:v>
                </c:pt>
                <c:pt idx="262">
                  <c:v>11.907231941764174</c:v>
                </c:pt>
                <c:pt idx="263">
                  <c:v>11.073619890352893</c:v>
                </c:pt>
                <c:pt idx="264">
                  <c:v>11.383718528906002</c:v>
                </c:pt>
                <c:pt idx="265">
                  <c:v>12.412374080458468</c:v>
                </c:pt>
                <c:pt idx="266">
                  <c:v>10.540033999158673</c:v>
                </c:pt>
                <c:pt idx="267">
                  <c:v>11.341335640220921</c:v>
                </c:pt>
                <c:pt idx="268">
                  <c:v>10.372549767785559</c:v>
                </c:pt>
                <c:pt idx="269">
                  <c:v>12.027336274714289</c:v>
                </c:pt>
                <c:pt idx="270">
                  <c:v>10.111027081320129</c:v>
                </c:pt>
                <c:pt idx="271">
                  <c:v>9.8812325203549261</c:v>
                </c:pt>
                <c:pt idx="272">
                  <c:v>11.04412906326715</c:v>
                </c:pt>
                <c:pt idx="273">
                  <c:v>11.236179226705389</c:v>
                </c:pt>
                <c:pt idx="274">
                  <c:v>10.768287733568169</c:v>
                </c:pt>
                <c:pt idx="275">
                  <c:v>11.046063656026691</c:v>
                </c:pt>
                <c:pt idx="276">
                  <c:v>12.431636862080419</c:v>
                </c:pt>
                <c:pt idx="277">
                  <c:v>11.918713920631884</c:v>
                </c:pt>
                <c:pt idx="278">
                  <c:v>13.073109462927011</c:v>
                </c:pt>
                <c:pt idx="279">
                  <c:v>12.748254511025568</c:v>
                </c:pt>
                <c:pt idx="280">
                  <c:v>12.956090201851833</c:v>
                </c:pt>
                <c:pt idx="281">
                  <c:v>11.339385707298453</c:v>
                </c:pt>
                <c:pt idx="282">
                  <c:v>11.343491091069071</c:v>
                </c:pt>
                <c:pt idx="283">
                  <c:v>12.665374460037915</c:v>
                </c:pt>
                <c:pt idx="284">
                  <c:v>11.387398592239524</c:v>
                </c:pt>
                <c:pt idx="285">
                  <c:v>11.054330301040682</c:v>
                </c:pt>
                <c:pt idx="286">
                  <c:v>11.878147811939458</c:v>
                </c:pt>
                <c:pt idx="287">
                  <c:v>12.160211654403925</c:v>
                </c:pt>
                <c:pt idx="288">
                  <c:v>14.260420692771184</c:v>
                </c:pt>
                <c:pt idx="289">
                  <c:v>11.415367362130926</c:v>
                </c:pt>
                <c:pt idx="290">
                  <c:v>12.556569774098692</c:v>
                </c:pt>
                <c:pt idx="291">
                  <c:v>11.324086153978886</c:v>
                </c:pt>
                <c:pt idx="292">
                  <c:v>12.692599607611371</c:v>
                </c:pt>
                <c:pt idx="293">
                  <c:v>12.725719619899163</c:v>
                </c:pt>
                <c:pt idx="294">
                  <c:v>14.084821886702054</c:v>
                </c:pt>
                <c:pt idx="295">
                  <c:v>14.2065254283981</c:v>
                </c:pt>
                <c:pt idx="296">
                  <c:v>12.129446585656837</c:v>
                </c:pt>
                <c:pt idx="297">
                  <c:v>12.374960865504633</c:v>
                </c:pt>
                <c:pt idx="298">
                  <c:v>11.199277299210829</c:v>
                </c:pt>
                <c:pt idx="299">
                  <c:v>9.4811955073259426</c:v>
                </c:pt>
                <c:pt idx="300">
                  <c:v>9.7011629084617006</c:v>
                </c:pt>
                <c:pt idx="301">
                  <c:v>10.653002694668249</c:v>
                </c:pt>
                <c:pt idx="302">
                  <c:v>11.887761946667631</c:v>
                </c:pt>
                <c:pt idx="303">
                  <c:v>10.926719427769189</c:v>
                </c:pt>
                <c:pt idx="304">
                  <c:v>12.253261388525408</c:v>
                </c:pt>
                <c:pt idx="305">
                  <c:v>14.582531664233164</c:v>
                </c:pt>
                <c:pt idx="306">
                  <c:v>12.521587143255166</c:v>
                </c:pt>
                <c:pt idx="307">
                  <c:v>13.942141071217073</c:v>
                </c:pt>
                <c:pt idx="308">
                  <c:v>15.267100699825431</c:v>
                </c:pt>
                <c:pt idx="309">
                  <c:v>13.262099095367695</c:v>
                </c:pt>
                <c:pt idx="310">
                  <c:v>14.332449443162878</c:v>
                </c:pt>
                <c:pt idx="311">
                  <c:v>14.138311514067144</c:v>
                </c:pt>
                <c:pt idx="312">
                  <c:v>14.605448008161439</c:v>
                </c:pt>
                <c:pt idx="313">
                  <c:v>14.719780775720533</c:v>
                </c:pt>
                <c:pt idx="314">
                  <c:v>15.398036765267035</c:v>
                </c:pt>
                <c:pt idx="315">
                  <c:v>16.813247340303551</c:v>
                </c:pt>
                <c:pt idx="316">
                  <c:v>15.73660111885909</c:v>
                </c:pt>
                <c:pt idx="317">
                  <c:v>12.819945201601117</c:v>
                </c:pt>
                <c:pt idx="318">
                  <c:v>12.487279594154664</c:v>
                </c:pt>
                <c:pt idx="319">
                  <c:v>12.463381760277917</c:v>
                </c:pt>
                <c:pt idx="320">
                  <c:v>11.837868373603293</c:v>
                </c:pt>
                <c:pt idx="321">
                  <c:v>10.327178864005864</c:v>
                </c:pt>
                <c:pt idx="322">
                  <c:v>10.070471273345444</c:v>
                </c:pt>
                <c:pt idx="323">
                  <c:v>7.2734114021739993</c:v>
                </c:pt>
                <c:pt idx="324">
                  <c:v>7.5901568272792748</c:v>
                </c:pt>
                <c:pt idx="325">
                  <c:v>7.1582535897858932</c:v>
                </c:pt>
                <c:pt idx="326">
                  <c:v>9.1453044989191188</c:v>
                </c:pt>
                <c:pt idx="327">
                  <c:v>7.3569635466481227</c:v>
                </c:pt>
                <c:pt idx="328">
                  <c:v>9.277980931797611</c:v>
                </c:pt>
                <c:pt idx="329">
                  <c:v>11.63245106714696</c:v>
                </c:pt>
                <c:pt idx="330">
                  <c:v>9.4875307971882084</c:v>
                </c:pt>
                <c:pt idx="331">
                  <c:v>10.286233723363271</c:v>
                </c:pt>
                <c:pt idx="332">
                  <c:v>9.4669369156236378</c:v>
                </c:pt>
                <c:pt idx="333">
                  <c:v>11.619659830698934</c:v>
                </c:pt>
                <c:pt idx="334">
                  <c:v>12.307249348984444</c:v>
                </c:pt>
                <c:pt idx="335">
                  <c:v>12.665596037632593</c:v>
                </c:pt>
                <c:pt idx="336">
                  <c:v>13.099216115462804</c:v>
                </c:pt>
                <c:pt idx="337">
                  <c:v>14.986166739821149</c:v>
                </c:pt>
                <c:pt idx="338">
                  <c:v>13.200952618373861</c:v>
                </c:pt>
                <c:pt idx="339">
                  <c:v>15.340141233409403</c:v>
                </c:pt>
                <c:pt idx="340">
                  <c:v>13.713069347607535</c:v>
                </c:pt>
                <c:pt idx="341">
                  <c:v>14.690671159918756</c:v>
                </c:pt>
                <c:pt idx="342">
                  <c:v>13.635458849305666</c:v>
                </c:pt>
                <c:pt idx="343">
                  <c:v>14.86235433421596</c:v>
                </c:pt>
                <c:pt idx="344">
                  <c:v>15.221284011553754</c:v>
                </c:pt>
                <c:pt idx="345">
                  <c:v>14.767319304578487</c:v>
                </c:pt>
                <c:pt idx="346">
                  <c:v>16.764655863862277</c:v>
                </c:pt>
                <c:pt idx="347">
                  <c:v>19.334397844917074</c:v>
                </c:pt>
                <c:pt idx="348">
                  <c:v>18.399292857477672</c:v>
                </c:pt>
                <c:pt idx="349">
                  <c:v>18.575746287886982</c:v>
                </c:pt>
                <c:pt idx="350">
                  <c:v>20.573364394198197</c:v>
                </c:pt>
                <c:pt idx="351">
                  <c:v>19.293198314086652</c:v>
                </c:pt>
                <c:pt idx="352">
                  <c:v>20.60215152594888</c:v>
                </c:pt>
                <c:pt idx="353">
                  <c:v>20.284751349550209</c:v>
                </c:pt>
                <c:pt idx="354">
                  <c:v>18.68638939969248</c:v>
                </c:pt>
                <c:pt idx="355">
                  <c:v>21.056413584107354</c:v>
                </c:pt>
                <c:pt idx="356">
                  <c:v>18.977204320346583</c:v>
                </c:pt>
                <c:pt idx="357">
                  <c:v>19.062149925695504</c:v>
                </c:pt>
                <c:pt idx="358">
                  <c:v>17.485432243876275</c:v>
                </c:pt>
                <c:pt idx="359">
                  <c:v>17.3547594049137</c:v>
                </c:pt>
                <c:pt idx="360">
                  <c:v>15.03698313453587</c:v>
                </c:pt>
                <c:pt idx="361">
                  <c:v>15.756565978208624</c:v>
                </c:pt>
                <c:pt idx="362">
                  <c:v>15.527099896175098</c:v>
                </c:pt>
                <c:pt idx="363">
                  <c:v>15.371027296234772</c:v>
                </c:pt>
                <c:pt idx="364">
                  <c:v>15.721685940860867</c:v>
                </c:pt>
                <c:pt idx="365">
                  <c:v>14.489569309550847</c:v>
                </c:pt>
                <c:pt idx="366">
                  <c:v>10.18551633376982</c:v>
                </c:pt>
                <c:pt idx="367">
                  <c:v>12.797489472141374</c:v>
                </c:pt>
                <c:pt idx="368">
                  <c:v>13.142372166618379</c:v>
                </c:pt>
                <c:pt idx="369">
                  <c:v>13.395989075945405</c:v>
                </c:pt>
                <c:pt idx="370">
                  <c:v>12.83000141631608</c:v>
                </c:pt>
                <c:pt idx="371">
                  <c:v>14.144120301645419</c:v>
                </c:pt>
                <c:pt idx="372">
                  <c:v>16.393079568303133</c:v>
                </c:pt>
                <c:pt idx="373">
                  <c:v>16.33681628093942</c:v>
                </c:pt>
                <c:pt idx="374">
                  <c:v>14.398961433772829</c:v>
                </c:pt>
                <c:pt idx="375">
                  <c:v>15.876423937915717</c:v>
                </c:pt>
                <c:pt idx="376">
                  <c:v>15.391839293319217</c:v>
                </c:pt>
                <c:pt idx="377">
                  <c:v>15.413731214343498</c:v>
                </c:pt>
                <c:pt idx="378">
                  <c:v>16.651305931457394</c:v>
                </c:pt>
                <c:pt idx="379">
                  <c:v>14.240358464836937</c:v>
                </c:pt>
                <c:pt idx="380">
                  <c:v>14.098880404159152</c:v>
                </c:pt>
                <c:pt idx="381">
                  <c:v>13.755729187036769</c:v>
                </c:pt>
                <c:pt idx="382">
                  <c:v>13.354640524093238</c:v>
                </c:pt>
                <c:pt idx="383">
                  <c:v>12.941282675198661</c:v>
                </c:pt>
                <c:pt idx="384">
                  <c:v>10.065380815059294</c:v>
                </c:pt>
                <c:pt idx="385">
                  <c:v>11.681620249164883</c:v>
                </c:pt>
                <c:pt idx="386">
                  <c:v>11.80115752611627</c:v>
                </c:pt>
                <c:pt idx="387">
                  <c:v>15.026183522231733</c:v>
                </c:pt>
                <c:pt idx="388">
                  <c:v>12.937727432660111</c:v>
                </c:pt>
                <c:pt idx="389">
                  <c:v>14.435814891013438</c:v>
                </c:pt>
                <c:pt idx="390">
                  <c:v>13.051874918717324</c:v>
                </c:pt>
                <c:pt idx="391">
                  <c:v>15.16950508452077</c:v>
                </c:pt>
                <c:pt idx="392">
                  <c:v>12.677174796039726</c:v>
                </c:pt>
                <c:pt idx="393">
                  <c:v>14.619960154612636</c:v>
                </c:pt>
                <c:pt idx="394">
                  <c:v>14.45633580475031</c:v>
                </c:pt>
                <c:pt idx="395">
                  <c:v>13.255339031352131</c:v>
                </c:pt>
                <c:pt idx="396">
                  <c:v>15.322588430088823</c:v>
                </c:pt>
                <c:pt idx="397">
                  <c:v>14.017640329490945</c:v>
                </c:pt>
                <c:pt idx="398">
                  <c:v>14.623952597702877</c:v>
                </c:pt>
                <c:pt idx="399">
                  <c:v>14.626795898873711</c:v>
                </c:pt>
                <c:pt idx="400">
                  <c:v>14.008699223093718</c:v>
                </c:pt>
                <c:pt idx="401">
                  <c:v>12.171753625064765</c:v>
                </c:pt>
                <c:pt idx="402">
                  <c:v>13.783824449004067</c:v>
                </c:pt>
                <c:pt idx="403">
                  <c:v>15.515726208496973</c:v>
                </c:pt>
                <c:pt idx="404">
                  <c:v>11.072742509720465</c:v>
                </c:pt>
                <c:pt idx="405">
                  <c:v>10.897123660542061</c:v>
                </c:pt>
                <c:pt idx="406">
                  <c:v>11.234377129396917</c:v>
                </c:pt>
                <c:pt idx="407">
                  <c:v>12.203296367058719</c:v>
                </c:pt>
                <c:pt idx="408">
                  <c:v>8.9264961697140564</c:v>
                </c:pt>
                <c:pt idx="409">
                  <c:v>11.890297511848686</c:v>
                </c:pt>
                <c:pt idx="410">
                  <c:v>10.878564971060324</c:v>
                </c:pt>
                <c:pt idx="411">
                  <c:v>11.586144279437093</c:v>
                </c:pt>
                <c:pt idx="412">
                  <c:v>14.04803959833591</c:v>
                </c:pt>
                <c:pt idx="413">
                  <c:v>13.219130700125577</c:v>
                </c:pt>
                <c:pt idx="414">
                  <c:v>13.542543879622079</c:v>
                </c:pt>
                <c:pt idx="415">
                  <c:v>13.710705450440845</c:v>
                </c:pt>
                <c:pt idx="416">
                  <c:v>13.821347591565541</c:v>
                </c:pt>
                <c:pt idx="417">
                  <c:v>11.963612807333456</c:v>
                </c:pt>
                <c:pt idx="418">
                  <c:v>14.251624904422764</c:v>
                </c:pt>
                <c:pt idx="419">
                  <c:v>11.316185886034038</c:v>
                </c:pt>
                <c:pt idx="420">
                  <c:v>13.096684946786421</c:v>
                </c:pt>
                <c:pt idx="421">
                  <c:v>11.441916283161056</c:v>
                </c:pt>
                <c:pt idx="422">
                  <c:v>11.395485922537793</c:v>
                </c:pt>
                <c:pt idx="423">
                  <c:v>11.96908066566407</c:v>
                </c:pt>
                <c:pt idx="424">
                  <c:v>12.064097462551283</c:v>
                </c:pt>
                <c:pt idx="425">
                  <c:v>11.140168629163705</c:v>
                </c:pt>
                <c:pt idx="426">
                  <c:v>12.070527875004903</c:v>
                </c:pt>
                <c:pt idx="427">
                  <c:v>14.415517406579479</c:v>
                </c:pt>
                <c:pt idx="428">
                  <c:v>13.867500361205094</c:v>
                </c:pt>
                <c:pt idx="429">
                  <c:v>12.908111470732454</c:v>
                </c:pt>
                <c:pt idx="430">
                  <c:v>14.002749477640831</c:v>
                </c:pt>
                <c:pt idx="431">
                  <c:v>14.439616922742477</c:v>
                </c:pt>
                <c:pt idx="432">
                  <c:v>14.14785229627303</c:v>
                </c:pt>
                <c:pt idx="433">
                  <c:v>13.391975303548605</c:v>
                </c:pt>
                <c:pt idx="434">
                  <c:v>15.193136433354148</c:v>
                </c:pt>
                <c:pt idx="435">
                  <c:v>15.367672741027791</c:v>
                </c:pt>
                <c:pt idx="436">
                  <c:v>16.331723816159645</c:v>
                </c:pt>
                <c:pt idx="437">
                  <c:v>18.279831090858742</c:v>
                </c:pt>
                <c:pt idx="438">
                  <c:v>17.936530079794327</c:v>
                </c:pt>
                <c:pt idx="439">
                  <c:v>17.916627376866074</c:v>
                </c:pt>
                <c:pt idx="440">
                  <c:v>17.554671577695458</c:v>
                </c:pt>
                <c:pt idx="441">
                  <c:v>17.484052304768753</c:v>
                </c:pt>
                <c:pt idx="442">
                  <c:v>13.470175141383132</c:v>
                </c:pt>
                <c:pt idx="443">
                  <c:v>15.873161783565974</c:v>
                </c:pt>
                <c:pt idx="444">
                  <c:v>14.610288301538237</c:v>
                </c:pt>
                <c:pt idx="445">
                  <c:v>16.035735900500839</c:v>
                </c:pt>
                <c:pt idx="446">
                  <c:v>15.934950579197931</c:v>
                </c:pt>
                <c:pt idx="447">
                  <c:v>17.328797442478013</c:v>
                </c:pt>
                <c:pt idx="448">
                  <c:v>18.580344765410768</c:v>
                </c:pt>
                <c:pt idx="449">
                  <c:v>20.284885530712639</c:v>
                </c:pt>
                <c:pt idx="450">
                  <c:v>20.865733686895549</c:v>
                </c:pt>
                <c:pt idx="451">
                  <c:v>20.02623327620655</c:v>
                </c:pt>
                <c:pt idx="452">
                  <c:v>18.927055020899196</c:v>
                </c:pt>
                <c:pt idx="453">
                  <c:v>19.189111943412627</c:v>
                </c:pt>
                <c:pt idx="454">
                  <c:v>17.644785072506895</c:v>
                </c:pt>
                <c:pt idx="455">
                  <c:v>17.367211480479636</c:v>
                </c:pt>
                <c:pt idx="456">
                  <c:v>17.634048221492627</c:v>
                </c:pt>
                <c:pt idx="457">
                  <c:v>18.032004664880226</c:v>
                </c:pt>
                <c:pt idx="458">
                  <c:v>18.714673101263557</c:v>
                </c:pt>
                <c:pt idx="459">
                  <c:v>17.521645045940907</c:v>
                </c:pt>
                <c:pt idx="460">
                  <c:v>18.715553693289376</c:v>
                </c:pt>
                <c:pt idx="461">
                  <c:v>16.141411969038153</c:v>
                </c:pt>
                <c:pt idx="462">
                  <c:v>17.648154868163964</c:v>
                </c:pt>
                <c:pt idx="463">
                  <c:v>17.309224812565173</c:v>
                </c:pt>
                <c:pt idx="464">
                  <c:v>17.04421375466433</c:v>
                </c:pt>
                <c:pt idx="465">
                  <c:v>19.026378374795751</c:v>
                </c:pt>
                <c:pt idx="466">
                  <c:v>18.363320406205897</c:v>
                </c:pt>
                <c:pt idx="467">
                  <c:v>18.85085375619235</c:v>
                </c:pt>
                <c:pt idx="468">
                  <c:v>21.318732812454403</c:v>
                </c:pt>
                <c:pt idx="469">
                  <c:v>20.156871783317591</c:v>
                </c:pt>
                <c:pt idx="470">
                  <c:v>19.445165740619355</c:v>
                </c:pt>
                <c:pt idx="471">
                  <c:v>19.851218646103138</c:v>
                </c:pt>
                <c:pt idx="472">
                  <c:v>19.884260658082553</c:v>
                </c:pt>
                <c:pt idx="473">
                  <c:v>18.673861042535567</c:v>
                </c:pt>
                <c:pt idx="474">
                  <c:v>19.166997802481259</c:v>
                </c:pt>
                <c:pt idx="475">
                  <c:v>17.750834858154921</c:v>
                </c:pt>
                <c:pt idx="476">
                  <c:v>19.333587495659131</c:v>
                </c:pt>
                <c:pt idx="477">
                  <c:v>19.772049335394971</c:v>
                </c:pt>
                <c:pt idx="478">
                  <c:v>19.57184168490792</c:v>
                </c:pt>
                <c:pt idx="479">
                  <c:v>18.90026922912298</c:v>
                </c:pt>
                <c:pt idx="480">
                  <c:v>19.373074341600031</c:v>
                </c:pt>
                <c:pt idx="481">
                  <c:v>20.347751542800154</c:v>
                </c:pt>
                <c:pt idx="482">
                  <c:v>18.51302340398038</c:v>
                </c:pt>
                <c:pt idx="483">
                  <c:v>19.791203037209019</c:v>
                </c:pt>
                <c:pt idx="484">
                  <c:v>19.046692524515787</c:v>
                </c:pt>
                <c:pt idx="485">
                  <c:v>19.509895119535479</c:v>
                </c:pt>
                <c:pt idx="486">
                  <c:v>21.686268748397239</c:v>
                </c:pt>
                <c:pt idx="487">
                  <c:v>21.201211482230576</c:v>
                </c:pt>
                <c:pt idx="488">
                  <c:v>21.899764833408678</c:v>
                </c:pt>
                <c:pt idx="489">
                  <c:v>18.305739008944606</c:v>
                </c:pt>
                <c:pt idx="490">
                  <c:v>17.876470284881691</c:v>
                </c:pt>
                <c:pt idx="491">
                  <c:v>19.043022204628048</c:v>
                </c:pt>
                <c:pt idx="492">
                  <c:v>17.999164618029294</c:v>
                </c:pt>
                <c:pt idx="493">
                  <c:v>18.268163722277126</c:v>
                </c:pt>
                <c:pt idx="494">
                  <c:v>16.261754183285014</c:v>
                </c:pt>
                <c:pt idx="495">
                  <c:v>16.239446143694064</c:v>
                </c:pt>
                <c:pt idx="496">
                  <c:v>16.379477483645143</c:v>
                </c:pt>
                <c:pt idx="497">
                  <c:v>15.05158894794099</c:v>
                </c:pt>
                <c:pt idx="498">
                  <c:v>15.751278901258754</c:v>
                </c:pt>
                <c:pt idx="499">
                  <c:v>18.052388905596484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5-42E9-8CA2-FB7A5F2D7BE4}"/>
            </c:ext>
          </c:extLst>
        </c:ser>
        <c:ser>
          <c:idx val="1"/>
          <c:order val="1"/>
          <c:tx>
            <c:strRef>
              <c:f>HOE!$C$30</c:f>
              <c:strCache>
                <c:ptCount val="1"/>
                <c:pt idx="0">
                  <c:v>"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HOE!$A$31:$A$530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HOE!$C$31:$C$530</c:f>
              <c:numCache>
                <c:formatCode>General</c:formatCode>
                <c:ptCount val="500"/>
                <c:pt idx="0">
                  <c:v>2.701654002333175</c:v>
                </c:pt>
                <c:pt idx="1">
                  <c:v>1.9503821681916265</c:v>
                </c:pt>
                <c:pt idx="2">
                  <c:v>2.3640281467655813</c:v>
                </c:pt>
                <c:pt idx="3">
                  <c:v>2.2497017979862881</c:v>
                </c:pt>
                <c:pt idx="4">
                  <c:v>2.3565087338296897</c:v>
                </c:pt>
                <c:pt idx="5">
                  <c:v>2.9330223294771662</c:v>
                </c:pt>
                <c:pt idx="6">
                  <c:v>2.1761601518087881</c:v>
                </c:pt>
                <c:pt idx="7">
                  <c:v>2.0240711669427394</c:v>
                </c:pt>
                <c:pt idx="8">
                  <c:v>2.3866860865191928</c:v>
                </c:pt>
                <c:pt idx="9">
                  <c:v>2.5245304722282338</c:v>
                </c:pt>
                <c:pt idx="10">
                  <c:v>2.4321944581246084</c:v>
                </c:pt>
                <c:pt idx="11">
                  <c:v>1.9477204520215978</c:v>
                </c:pt>
                <c:pt idx="12">
                  <c:v>2.1379781731098051</c:v>
                </c:pt>
                <c:pt idx="13">
                  <c:v>2.0437973844595532</c:v>
                </c:pt>
                <c:pt idx="14">
                  <c:v>1.9201758812041465</c:v>
                </c:pt>
                <c:pt idx="15">
                  <c:v>2.3503503882862353</c:v>
                </c:pt>
                <c:pt idx="16">
                  <c:v>1.44320214032849</c:v>
                </c:pt>
                <c:pt idx="17">
                  <c:v>2.8127533395215636</c:v>
                </c:pt>
                <c:pt idx="18">
                  <c:v>2.3702892492566083</c:v>
                </c:pt>
                <c:pt idx="19">
                  <c:v>1.9871020625365241</c:v>
                </c:pt>
                <c:pt idx="20">
                  <c:v>2.5333739585386938</c:v>
                </c:pt>
                <c:pt idx="21">
                  <c:v>2.0431733571122783</c:v>
                </c:pt>
                <c:pt idx="22">
                  <c:v>2.0735904646459824</c:v>
                </c:pt>
                <c:pt idx="23">
                  <c:v>1.7350781764557688</c:v>
                </c:pt>
                <c:pt idx="24">
                  <c:v>1.6484458148882595</c:v>
                </c:pt>
                <c:pt idx="25">
                  <c:v>1.8061292419154051</c:v>
                </c:pt>
                <c:pt idx="26">
                  <c:v>3.1492837004261629</c:v>
                </c:pt>
                <c:pt idx="27">
                  <c:v>2.2425076526756356</c:v>
                </c:pt>
                <c:pt idx="28">
                  <c:v>1.6917484672886254</c:v>
                </c:pt>
                <c:pt idx="29">
                  <c:v>2.2078624561291433</c:v>
                </c:pt>
                <c:pt idx="30">
                  <c:v>2.8445695055222791</c:v>
                </c:pt>
                <c:pt idx="31">
                  <c:v>2.571474749593321</c:v>
                </c:pt>
                <c:pt idx="32">
                  <c:v>2.6905923088683403</c:v>
                </c:pt>
                <c:pt idx="33">
                  <c:v>2.0665073698899068</c:v>
                </c:pt>
                <c:pt idx="34">
                  <c:v>1.9261061732962284</c:v>
                </c:pt>
                <c:pt idx="35">
                  <c:v>1.4036463827759094</c:v>
                </c:pt>
                <c:pt idx="36">
                  <c:v>2.241862051616434</c:v>
                </c:pt>
                <c:pt idx="37">
                  <c:v>1.9192338128260773</c:v>
                </c:pt>
                <c:pt idx="38">
                  <c:v>1.9391538405312951</c:v>
                </c:pt>
                <c:pt idx="39">
                  <c:v>2.2411146387689529</c:v>
                </c:pt>
                <c:pt idx="40">
                  <c:v>1.8806554326094562</c:v>
                </c:pt>
                <c:pt idx="41">
                  <c:v>1.2288272876895019</c:v>
                </c:pt>
                <c:pt idx="42">
                  <c:v>1.4886442267848676</c:v>
                </c:pt>
                <c:pt idx="43">
                  <c:v>1.9898907165948274</c:v>
                </c:pt>
                <c:pt idx="44">
                  <c:v>2.0841112431330115</c:v>
                </c:pt>
                <c:pt idx="45">
                  <c:v>1.9555504474534404</c:v>
                </c:pt>
                <c:pt idx="46">
                  <c:v>1.4927502067058107</c:v>
                </c:pt>
                <c:pt idx="47">
                  <c:v>1.7614754517321431</c:v>
                </c:pt>
                <c:pt idx="48">
                  <c:v>2.7892728174052834</c:v>
                </c:pt>
                <c:pt idx="49">
                  <c:v>2.2477678902731086</c:v>
                </c:pt>
                <c:pt idx="50">
                  <c:v>2.3557487722188664</c:v>
                </c:pt>
                <c:pt idx="51">
                  <c:v>2.7619820832432964</c:v>
                </c:pt>
                <c:pt idx="52">
                  <c:v>2.299081045798232</c:v>
                </c:pt>
                <c:pt idx="53">
                  <c:v>2.3835831481052505</c:v>
                </c:pt>
                <c:pt idx="54">
                  <c:v>2.7207455466731894</c:v>
                </c:pt>
                <c:pt idx="55">
                  <c:v>1.6599832072411893</c:v>
                </c:pt>
                <c:pt idx="56">
                  <c:v>1.7307313162025386</c:v>
                </c:pt>
                <c:pt idx="57">
                  <c:v>1.7422520089133682</c:v>
                </c:pt>
                <c:pt idx="58">
                  <c:v>1.8765581427276665</c:v>
                </c:pt>
                <c:pt idx="59">
                  <c:v>2.0500293717519877</c:v>
                </c:pt>
                <c:pt idx="60">
                  <c:v>1.1702549859841977</c:v>
                </c:pt>
                <c:pt idx="61">
                  <c:v>1.4126960553843348</c:v>
                </c:pt>
                <c:pt idx="62">
                  <c:v>1.1454143624336068</c:v>
                </c:pt>
                <c:pt idx="63">
                  <c:v>1.9131371229524858</c:v>
                </c:pt>
                <c:pt idx="64">
                  <c:v>1.4635369267100162</c:v>
                </c:pt>
                <c:pt idx="65">
                  <c:v>1.7668680254202194</c:v>
                </c:pt>
                <c:pt idx="66">
                  <c:v>2.004942324456445</c:v>
                </c:pt>
                <c:pt idx="67">
                  <c:v>1.757525936601549</c:v>
                </c:pt>
                <c:pt idx="68">
                  <c:v>2.4739539903754961</c:v>
                </c:pt>
                <c:pt idx="69">
                  <c:v>2.7915120168942451</c:v>
                </c:pt>
                <c:pt idx="70">
                  <c:v>1.8893641803309187</c:v>
                </c:pt>
                <c:pt idx="71">
                  <c:v>2.5469698359128814</c:v>
                </c:pt>
                <c:pt idx="72">
                  <c:v>2.3898435643105111</c:v>
                </c:pt>
                <c:pt idx="73">
                  <c:v>1.8141312186020104</c:v>
                </c:pt>
                <c:pt idx="74">
                  <c:v>1.7106097491891741</c:v>
                </c:pt>
                <c:pt idx="75">
                  <c:v>2.02838792074472</c:v>
                </c:pt>
                <c:pt idx="76">
                  <c:v>1.4885221927352839</c:v>
                </c:pt>
                <c:pt idx="77">
                  <c:v>1.6674071522080047</c:v>
                </c:pt>
                <c:pt idx="78">
                  <c:v>1.4158551496233751</c:v>
                </c:pt>
                <c:pt idx="79">
                  <c:v>2.5955750151131878</c:v>
                </c:pt>
                <c:pt idx="80">
                  <c:v>3.5931742629251886</c:v>
                </c:pt>
                <c:pt idx="81">
                  <c:v>3.1758958441525151</c:v>
                </c:pt>
                <c:pt idx="82">
                  <c:v>2.6727793358361893</c:v>
                </c:pt>
                <c:pt idx="83">
                  <c:v>1.9579093191792452</c:v>
                </c:pt>
                <c:pt idx="84">
                  <c:v>2.2856708678698157</c:v>
                </c:pt>
                <c:pt idx="85">
                  <c:v>3.137314774444544</c:v>
                </c:pt>
                <c:pt idx="86">
                  <c:v>2.4407633344183015</c:v>
                </c:pt>
                <c:pt idx="87">
                  <c:v>1.1531279037085249</c:v>
                </c:pt>
                <c:pt idx="88">
                  <c:v>1.7269493685870752</c:v>
                </c:pt>
                <c:pt idx="89">
                  <c:v>2.0117510199844899</c:v>
                </c:pt>
                <c:pt idx="90">
                  <c:v>1.3514786053958669</c:v>
                </c:pt>
                <c:pt idx="91">
                  <c:v>1.7040620285113832</c:v>
                </c:pt>
                <c:pt idx="92">
                  <c:v>2.0084680543382727</c:v>
                </c:pt>
                <c:pt idx="93">
                  <c:v>2.5786439730761717</c:v>
                </c:pt>
                <c:pt idx="94">
                  <c:v>2.6598630407390971</c:v>
                </c:pt>
                <c:pt idx="95">
                  <c:v>2.9224485520366228</c:v>
                </c:pt>
                <c:pt idx="96">
                  <c:v>3.0891841120950123</c:v>
                </c:pt>
                <c:pt idx="97">
                  <c:v>1.1016733263262863</c:v>
                </c:pt>
                <c:pt idx="98">
                  <c:v>1.7820775846233599</c:v>
                </c:pt>
                <c:pt idx="99">
                  <c:v>1.4095503049925706</c:v>
                </c:pt>
                <c:pt idx="100">
                  <c:v>1.8149238518503856</c:v>
                </c:pt>
                <c:pt idx="101">
                  <c:v>1.830218285833177</c:v>
                </c:pt>
                <c:pt idx="102">
                  <c:v>2.2765813240922634</c:v>
                </c:pt>
                <c:pt idx="103">
                  <c:v>2.9002029009209584</c:v>
                </c:pt>
                <c:pt idx="104">
                  <c:v>2.5887947893709637</c:v>
                </c:pt>
                <c:pt idx="105">
                  <c:v>2.0804794336073575</c:v>
                </c:pt>
                <c:pt idx="106">
                  <c:v>2.213453080909952</c:v>
                </c:pt>
                <c:pt idx="107">
                  <c:v>2.2025662140510822</c:v>
                </c:pt>
                <c:pt idx="108">
                  <c:v>2.2211942238548374</c:v>
                </c:pt>
                <c:pt idx="109">
                  <c:v>2.2645618454233114</c:v>
                </c:pt>
                <c:pt idx="110">
                  <c:v>0.88707883620930206</c:v>
                </c:pt>
                <c:pt idx="111">
                  <c:v>1.3231332703599628</c:v>
                </c:pt>
                <c:pt idx="112">
                  <c:v>2.2300432375497143</c:v>
                </c:pt>
                <c:pt idx="113">
                  <c:v>2.5063066247640178</c:v>
                </c:pt>
                <c:pt idx="114">
                  <c:v>2.0440220747187556</c:v>
                </c:pt>
                <c:pt idx="115">
                  <c:v>1.5958661600866915</c:v>
                </c:pt>
                <c:pt idx="116">
                  <c:v>1.9266770053689155</c:v>
                </c:pt>
                <c:pt idx="117">
                  <c:v>1.7325775552409413</c:v>
                </c:pt>
                <c:pt idx="118">
                  <c:v>2.7255376206367381</c:v>
                </c:pt>
                <c:pt idx="119">
                  <c:v>2.3097216647263004</c:v>
                </c:pt>
                <c:pt idx="120">
                  <c:v>1.8952170045551537</c:v>
                </c:pt>
                <c:pt idx="121">
                  <c:v>1.6780260552275668</c:v>
                </c:pt>
                <c:pt idx="122">
                  <c:v>2.0137445189184375</c:v>
                </c:pt>
                <c:pt idx="123">
                  <c:v>2.0173331124132554</c:v>
                </c:pt>
                <c:pt idx="124">
                  <c:v>2.5969900302267557</c:v>
                </c:pt>
                <c:pt idx="125">
                  <c:v>2.4480918704949231</c:v>
                </c:pt>
                <c:pt idx="126">
                  <c:v>2.106688342698396</c:v>
                </c:pt>
                <c:pt idx="127">
                  <c:v>1.9587170287729667</c:v>
                </c:pt>
                <c:pt idx="128">
                  <c:v>1.3565032584348402</c:v>
                </c:pt>
                <c:pt idx="129">
                  <c:v>1.9682489793980558</c:v>
                </c:pt>
                <c:pt idx="130">
                  <c:v>1.8254937045540307</c:v>
                </c:pt>
                <c:pt idx="131">
                  <c:v>1.9270788045529925</c:v>
                </c:pt>
                <c:pt idx="132">
                  <c:v>2.639979554890266</c:v>
                </c:pt>
                <c:pt idx="133">
                  <c:v>1.8930059294740997</c:v>
                </c:pt>
                <c:pt idx="134">
                  <c:v>1.1162858423833826</c:v>
                </c:pt>
                <c:pt idx="135">
                  <c:v>1.3639116100343762</c:v>
                </c:pt>
                <c:pt idx="136">
                  <c:v>1.6526660481283684</c:v>
                </c:pt>
                <c:pt idx="137">
                  <c:v>2.2246176683334631</c:v>
                </c:pt>
                <c:pt idx="138">
                  <c:v>2.1205767362227519</c:v>
                </c:pt>
                <c:pt idx="139">
                  <c:v>1.6567217545760062</c:v>
                </c:pt>
                <c:pt idx="140">
                  <c:v>1.9552997077447931</c:v>
                </c:pt>
                <c:pt idx="141">
                  <c:v>0.94117918812168533</c:v>
                </c:pt>
                <c:pt idx="142">
                  <c:v>1.2987117836775304</c:v>
                </c:pt>
                <c:pt idx="143">
                  <c:v>1.3797978726795432</c:v>
                </c:pt>
                <c:pt idx="144">
                  <c:v>1.6028923874394572</c:v>
                </c:pt>
                <c:pt idx="145">
                  <c:v>1.2112931247040577</c:v>
                </c:pt>
                <c:pt idx="146">
                  <c:v>0.85530040190132661</c:v>
                </c:pt>
                <c:pt idx="147">
                  <c:v>0.63374907226797372</c:v>
                </c:pt>
                <c:pt idx="148">
                  <c:v>0.59769599943286122</c:v>
                </c:pt>
                <c:pt idx="149">
                  <c:v>-1.6247784637150264E-2</c:v>
                </c:pt>
                <c:pt idx="150">
                  <c:v>0.70769393209241249</c:v>
                </c:pt>
                <c:pt idx="151">
                  <c:v>1.2680582747047207</c:v>
                </c:pt>
                <c:pt idx="152">
                  <c:v>0.72187521481962991</c:v>
                </c:pt>
                <c:pt idx="153">
                  <c:v>1.0790165430676639</c:v>
                </c:pt>
                <c:pt idx="154">
                  <c:v>1.7992607014888007</c:v>
                </c:pt>
                <c:pt idx="155">
                  <c:v>1.5704980203175585</c:v>
                </c:pt>
                <c:pt idx="156">
                  <c:v>2.266835649999102</c:v>
                </c:pt>
                <c:pt idx="157">
                  <c:v>2.0059273411125895</c:v>
                </c:pt>
                <c:pt idx="158">
                  <c:v>1.833219906878107</c:v>
                </c:pt>
                <c:pt idx="159">
                  <c:v>1.4704132803972869</c:v>
                </c:pt>
                <c:pt idx="160">
                  <c:v>1.3222294889876003</c:v>
                </c:pt>
                <c:pt idx="161">
                  <c:v>1.4490764147421662</c:v>
                </c:pt>
                <c:pt idx="162">
                  <c:v>1.2144346441892799</c:v>
                </c:pt>
                <c:pt idx="163">
                  <c:v>1.5939829554682428</c:v>
                </c:pt>
                <c:pt idx="164">
                  <c:v>1.2401586993619254</c:v>
                </c:pt>
                <c:pt idx="165">
                  <c:v>1.1109870799246919</c:v>
                </c:pt>
                <c:pt idx="166">
                  <c:v>0.69220396055363853</c:v>
                </c:pt>
                <c:pt idx="167">
                  <c:v>0.2172465968295012</c:v>
                </c:pt>
                <c:pt idx="168">
                  <c:v>0.28820211870310386</c:v>
                </c:pt>
                <c:pt idx="169">
                  <c:v>0.40992377596839269</c:v>
                </c:pt>
                <c:pt idx="170">
                  <c:v>0.89154211916758497</c:v>
                </c:pt>
                <c:pt idx="171">
                  <c:v>1.3384768018227731</c:v>
                </c:pt>
                <c:pt idx="172">
                  <c:v>2.1894158277901496</c:v>
                </c:pt>
                <c:pt idx="173">
                  <c:v>1.4168190963167744</c:v>
                </c:pt>
                <c:pt idx="174">
                  <c:v>1.7345726367270347</c:v>
                </c:pt>
                <c:pt idx="175">
                  <c:v>0.9993418462430701</c:v>
                </c:pt>
                <c:pt idx="176">
                  <c:v>0.72440322285633041</c:v>
                </c:pt>
                <c:pt idx="177">
                  <c:v>1.7201775962114527</c:v>
                </c:pt>
                <c:pt idx="178">
                  <c:v>1.0441160234322182</c:v>
                </c:pt>
                <c:pt idx="179">
                  <c:v>1.5137869841711074</c:v>
                </c:pt>
                <c:pt idx="180">
                  <c:v>2.1433666854208564</c:v>
                </c:pt>
                <c:pt idx="181">
                  <c:v>1.4319478961600818</c:v>
                </c:pt>
                <c:pt idx="182">
                  <c:v>1.8382220096823403</c:v>
                </c:pt>
                <c:pt idx="183">
                  <c:v>2.7521303204476668</c:v>
                </c:pt>
                <c:pt idx="184">
                  <c:v>1.7821801240411121</c:v>
                </c:pt>
                <c:pt idx="185">
                  <c:v>1.3320085182122297</c:v>
                </c:pt>
                <c:pt idx="186">
                  <c:v>2.1526332093140979</c:v>
                </c:pt>
                <c:pt idx="187">
                  <c:v>0.97626093618429532</c:v>
                </c:pt>
                <c:pt idx="188">
                  <c:v>1.2841986261935943</c:v>
                </c:pt>
                <c:pt idx="189">
                  <c:v>0.43141447531290522</c:v>
                </c:pt>
                <c:pt idx="190">
                  <c:v>0.78687680636399504</c:v>
                </c:pt>
                <c:pt idx="191">
                  <c:v>1.0615056963243088</c:v>
                </c:pt>
                <c:pt idx="192">
                  <c:v>0.54609795776730641</c:v>
                </c:pt>
                <c:pt idx="193">
                  <c:v>1.1053170497798321</c:v>
                </c:pt>
                <c:pt idx="194">
                  <c:v>0.9614337797816872</c:v>
                </c:pt>
                <c:pt idx="195">
                  <c:v>0.67274677998126942</c:v>
                </c:pt>
                <c:pt idx="196">
                  <c:v>0.65982644116635303</c:v>
                </c:pt>
                <c:pt idx="197">
                  <c:v>1.0040720403907089</c:v>
                </c:pt>
                <c:pt idx="198">
                  <c:v>0.12629697352333524</c:v>
                </c:pt>
                <c:pt idx="199">
                  <c:v>1.0315304018966915</c:v>
                </c:pt>
                <c:pt idx="200">
                  <c:v>1.0779696874155311</c:v>
                </c:pt>
                <c:pt idx="201">
                  <c:v>1.1273223715309051</c:v>
                </c:pt>
                <c:pt idx="202">
                  <c:v>0.70293195267311059</c:v>
                </c:pt>
                <c:pt idx="203">
                  <c:v>1.4966079771392615</c:v>
                </c:pt>
                <c:pt idx="204">
                  <c:v>1.2535105440989951</c:v>
                </c:pt>
                <c:pt idx="205">
                  <c:v>1.4846530063144803</c:v>
                </c:pt>
                <c:pt idx="206">
                  <c:v>1.8866221179372566</c:v>
                </c:pt>
                <c:pt idx="207">
                  <c:v>1.7922815654608912</c:v>
                </c:pt>
                <c:pt idx="208">
                  <c:v>2.0831925862145386</c:v>
                </c:pt>
                <c:pt idx="209">
                  <c:v>1.7832582815845912</c:v>
                </c:pt>
                <c:pt idx="210">
                  <c:v>1.239235063003171</c:v>
                </c:pt>
                <c:pt idx="211">
                  <c:v>1.2889030945056046</c:v>
                </c:pt>
                <c:pt idx="212">
                  <c:v>1.1080675472937886</c:v>
                </c:pt>
                <c:pt idx="213">
                  <c:v>0.93991020927611935</c:v>
                </c:pt>
                <c:pt idx="214">
                  <c:v>0.4226102563756986</c:v>
                </c:pt>
                <c:pt idx="215">
                  <c:v>1.1668589875501678</c:v>
                </c:pt>
                <c:pt idx="216">
                  <c:v>1.0414044946667196</c:v>
                </c:pt>
                <c:pt idx="217">
                  <c:v>1.0838870343224407</c:v>
                </c:pt>
                <c:pt idx="218">
                  <c:v>1.6259254911829986</c:v>
                </c:pt>
                <c:pt idx="219">
                  <c:v>1.1025681812773898</c:v>
                </c:pt>
                <c:pt idx="220">
                  <c:v>1.9405793693780344</c:v>
                </c:pt>
                <c:pt idx="221">
                  <c:v>1.3234132354683927</c:v>
                </c:pt>
                <c:pt idx="222">
                  <c:v>1.4518982870144148</c:v>
                </c:pt>
                <c:pt idx="223">
                  <c:v>1.2462968583259566</c:v>
                </c:pt>
                <c:pt idx="224">
                  <c:v>0.85380576884631543</c:v>
                </c:pt>
                <c:pt idx="225">
                  <c:v>1.0390555968185509</c:v>
                </c:pt>
                <c:pt idx="226">
                  <c:v>1.7815859602048634</c:v>
                </c:pt>
                <c:pt idx="227">
                  <c:v>1.3789876396778595</c:v>
                </c:pt>
                <c:pt idx="228">
                  <c:v>1.1476074816917743</c:v>
                </c:pt>
                <c:pt idx="229">
                  <c:v>2.2695366470570923</c:v>
                </c:pt>
                <c:pt idx="230">
                  <c:v>2.7897592967812912</c:v>
                </c:pt>
                <c:pt idx="231">
                  <c:v>2.6880927350868316</c:v>
                </c:pt>
                <c:pt idx="232">
                  <c:v>1.629232158281017</c:v>
                </c:pt>
                <c:pt idx="233">
                  <c:v>1.6562935586227434</c:v>
                </c:pt>
                <c:pt idx="234">
                  <c:v>1.7833927098890232</c:v>
                </c:pt>
                <c:pt idx="235">
                  <c:v>1.1862353767542895</c:v>
                </c:pt>
                <c:pt idx="236">
                  <c:v>1.3371288732862392</c:v>
                </c:pt>
                <c:pt idx="237">
                  <c:v>1.9944354269347939</c:v>
                </c:pt>
                <c:pt idx="238">
                  <c:v>1.4930540323271364</c:v>
                </c:pt>
                <c:pt idx="239">
                  <c:v>0.8690681974071448</c:v>
                </c:pt>
                <c:pt idx="240">
                  <c:v>2.0768873917159336</c:v>
                </c:pt>
                <c:pt idx="241">
                  <c:v>2.1528591731853353</c:v>
                </c:pt>
                <c:pt idx="242">
                  <c:v>2.0259222481990329</c:v>
                </c:pt>
                <c:pt idx="243">
                  <c:v>2.0941038537117551</c:v>
                </c:pt>
                <c:pt idx="244">
                  <c:v>0.8725897957576163</c:v>
                </c:pt>
                <c:pt idx="245">
                  <c:v>1.3231216728575732</c:v>
                </c:pt>
                <c:pt idx="246">
                  <c:v>1.9160562015905072</c:v>
                </c:pt>
                <c:pt idx="247">
                  <c:v>1.5443199154785341</c:v>
                </c:pt>
                <c:pt idx="248">
                  <c:v>1.1476050126710238</c:v>
                </c:pt>
                <c:pt idx="249">
                  <c:v>0.37615263498936669</c:v>
                </c:pt>
                <c:pt idx="250">
                  <c:v>1.259198112099567</c:v>
                </c:pt>
                <c:pt idx="251">
                  <c:v>1.5176103392132019</c:v>
                </c:pt>
                <c:pt idx="252">
                  <c:v>1.1074120459042764</c:v>
                </c:pt>
                <c:pt idx="253">
                  <c:v>1.533475693894105</c:v>
                </c:pt>
                <c:pt idx="254">
                  <c:v>1.1755976660893537</c:v>
                </c:pt>
                <c:pt idx="255">
                  <c:v>1.8707106849311004</c:v>
                </c:pt>
                <c:pt idx="256">
                  <c:v>2.3043699188751523</c:v>
                </c:pt>
                <c:pt idx="257">
                  <c:v>1.7432722138497621</c:v>
                </c:pt>
                <c:pt idx="258">
                  <c:v>1.4856846898312601</c:v>
                </c:pt>
                <c:pt idx="259">
                  <c:v>2.1391560027103211</c:v>
                </c:pt>
                <c:pt idx="260">
                  <c:v>2.0032791083703785</c:v>
                </c:pt>
                <c:pt idx="261">
                  <c:v>1.5154269164442673</c:v>
                </c:pt>
                <c:pt idx="262">
                  <c:v>1.5931798418977685</c:v>
                </c:pt>
                <c:pt idx="263">
                  <c:v>1.9113624343080535</c:v>
                </c:pt>
                <c:pt idx="264">
                  <c:v>2.3588694571087192</c:v>
                </c:pt>
                <c:pt idx="265">
                  <c:v>2.7247914855191198</c:v>
                </c:pt>
                <c:pt idx="266">
                  <c:v>2.525837830904059</c:v>
                </c:pt>
                <c:pt idx="267">
                  <c:v>1.2039695758899236</c:v>
                </c:pt>
                <c:pt idx="268">
                  <c:v>2.1319571228449443</c:v>
                </c:pt>
                <c:pt idx="269">
                  <c:v>2.1048670212044085</c:v>
                </c:pt>
                <c:pt idx="270">
                  <c:v>1.6814325346131609</c:v>
                </c:pt>
                <c:pt idx="271">
                  <c:v>1.7083320209396526</c:v>
                </c:pt>
                <c:pt idx="272">
                  <c:v>1.9987334275983613</c:v>
                </c:pt>
                <c:pt idx="273">
                  <c:v>2.0671526032450211</c:v>
                </c:pt>
                <c:pt idx="274">
                  <c:v>2.5199150236027492</c:v>
                </c:pt>
                <c:pt idx="275">
                  <c:v>2.529323587274162</c:v>
                </c:pt>
                <c:pt idx="276">
                  <c:v>2.3964296313141009</c:v>
                </c:pt>
                <c:pt idx="277">
                  <c:v>2.0870292591519228</c:v>
                </c:pt>
                <c:pt idx="278">
                  <c:v>2.444942943519393</c:v>
                </c:pt>
                <c:pt idx="279">
                  <c:v>2.4988556191950879</c:v>
                </c:pt>
                <c:pt idx="280">
                  <c:v>1.8836956364492969</c:v>
                </c:pt>
                <c:pt idx="281">
                  <c:v>2.0680799430738155</c:v>
                </c:pt>
                <c:pt idx="282">
                  <c:v>2.1709461031059973</c:v>
                </c:pt>
                <c:pt idx="283">
                  <c:v>1.6827067089137482</c:v>
                </c:pt>
                <c:pt idx="284">
                  <c:v>1.7447685423769386</c:v>
                </c:pt>
                <c:pt idx="285">
                  <c:v>3.1422401892687088</c:v>
                </c:pt>
                <c:pt idx="286">
                  <c:v>2.9491237470941654</c:v>
                </c:pt>
                <c:pt idx="287">
                  <c:v>2.582333939009513</c:v>
                </c:pt>
                <c:pt idx="288">
                  <c:v>2.2882617031071488</c:v>
                </c:pt>
                <c:pt idx="289">
                  <c:v>2.4234673694045554</c:v>
                </c:pt>
                <c:pt idx="290">
                  <c:v>2.2576023782150534</c:v>
                </c:pt>
                <c:pt idx="291">
                  <c:v>1.9810205758516992</c:v>
                </c:pt>
                <c:pt idx="292">
                  <c:v>2.2672204401288094</c:v>
                </c:pt>
                <c:pt idx="293">
                  <c:v>2.6484917285254821</c:v>
                </c:pt>
                <c:pt idx="294">
                  <c:v>2.2819506032196912</c:v>
                </c:pt>
                <c:pt idx="295">
                  <c:v>2.0869415097052455</c:v>
                </c:pt>
                <c:pt idx="296">
                  <c:v>1.608030665229812</c:v>
                </c:pt>
                <c:pt idx="297">
                  <c:v>1.2043573982306914</c:v>
                </c:pt>
                <c:pt idx="298">
                  <c:v>1.7253707198395305</c:v>
                </c:pt>
                <c:pt idx="299">
                  <c:v>1.5883109628751475</c:v>
                </c:pt>
                <c:pt idx="300">
                  <c:v>2.2183500229032997</c:v>
                </c:pt>
                <c:pt idx="301">
                  <c:v>2.1454308543282492</c:v>
                </c:pt>
                <c:pt idx="302">
                  <c:v>2.3201726831997869</c:v>
                </c:pt>
                <c:pt idx="303">
                  <c:v>2.6178989838477387</c:v>
                </c:pt>
                <c:pt idx="304">
                  <c:v>2.685429760988832</c:v>
                </c:pt>
                <c:pt idx="305">
                  <c:v>2.4752494078330036</c:v>
                </c:pt>
                <c:pt idx="306">
                  <c:v>2.8066146862567884</c:v>
                </c:pt>
                <c:pt idx="307">
                  <c:v>2.7426473713321409</c:v>
                </c:pt>
                <c:pt idx="308">
                  <c:v>2.2910449882275428</c:v>
                </c:pt>
                <c:pt idx="309">
                  <c:v>2.2150117714747135</c:v>
                </c:pt>
                <c:pt idx="310">
                  <c:v>2.7234341832355704</c:v>
                </c:pt>
                <c:pt idx="311">
                  <c:v>3.1968464976688562</c:v>
                </c:pt>
                <c:pt idx="312">
                  <c:v>3.4165607449049755</c:v>
                </c:pt>
                <c:pt idx="313">
                  <c:v>4.1415094845264822</c:v>
                </c:pt>
                <c:pt idx="314">
                  <c:v>2.7157798294506472</c:v>
                </c:pt>
                <c:pt idx="315">
                  <c:v>2.6238701567644842</c:v>
                </c:pt>
                <c:pt idx="316">
                  <c:v>1.4902739245872447</c:v>
                </c:pt>
                <c:pt idx="317">
                  <c:v>1.4853438451004695</c:v>
                </c:pt>
                <c:pt idx="318">
                  <c:v>1.8070669776481287</c:v>
                </c:pt>
                <c:pt idx="319">
                  <c:v>1.6252888111252992</c:v>
                </c:pt>
                <c:pt idx="320">
                  <c:v>1.5963956092432157</c:v>
                </c:pt>
                <c:pt idx="321">
                  <c:v>1.6418740420110198</c:v>
                </c:pt>
                <c:pt idx="322">
                  <c:v>1.3272401884328757</c:v>
                </c:pt>
                <c:pt idx="323">
                  <c:v>0.86511524851386934</c:v>
                </c:pt>
                <c:pt idx="324">
                  <c:v>1.3219097932468924</c:v>
                </c:pt>
                <c:pt idx="325">
                  <c:v>1.6609161586055907</c:v>
                </c:pt>
                <c:pt idx="326">
                  <c:v>2.1111110391136592</c:v>
                </c:pt>
                <c:pt idx="327">
                  <c:v>1.6376948659865427</c:v>
                </c:pt>
                <c:pt idx="328">
                  <c:v>1.7869760498225826</c:v>
                </c:pt>
                <c:pt idx="329">
                  <c:v>2.1399453655846434</c:v>
                </c:pt>
                <c:pt idx="330">
                  <c:v>2.1165308215283845</c:v>
                </c:pt>
                <c:pt idx="331">
                  <c:v>2.129316897035193</c:v>
                </c:pt>
                <c:pt idx="332">
                  <c:v>2.380542933486046</c:v>
                </c:pt>
                <c:pt idx="333">
                  <c:v>2.4152491094131139</c:v>
                </c:pt>
                <c:pt idx="334">
                  <c:v>2.392091552735006</c:v>
                </c:pt>
                <c:pt idx="335">
                  <c:v>2.6018179117839408</c:v>
                </c:pt>
                <c:pt idx="336">
                  <c:v>2.6826623823243771</c:v>
                </c:pt>
                <c:pt idx="337">
                  <c:v>2.6303863944730281</c:v>
                </c:pt>
                <c:pt idx="338">
                  <c:v>2.8858145408951228</c:v>
                </c:pt>
                <c:pt idx="339">
                  <c:v>2.7800166123987364</c:v>
                </c:pt>
                <c:pt idx="340">
                  <c:v>2.6684842782854123</c:v>
                </c:pt>
                <c:pt idx="341">
                  <c:v>3.0752653840015904</c:v>
                </c:pt>
                <c:pt idx="342">
                  <c:v>3.0393654588896215</c:v>
                </c:pt>
                <c:pt idx="343">
                  <c:v>2.5948452799361594</c:v>
                </c:pt>
                <c:pt idx="344">
                  <c:v>2.3981751427264446</c:v>
                </c:pt>
                <c:pt idx="345">
                  <c:v>3.3635371014878137</c:v>
                </c:pt>
                <c:pt idx="346">
                  <c:v>3.5759896164987506</c:v>
                </c:pt>
                <c:pt idx="347">
                  <c:v>3.8522363391559074</c:v>
                </c:pt>
                <c:pt idx="348">
                  <c:v>3.402348782992267</c:v>
                </c:pt>
                <c:pt idx="349">
                  <c:v>3.6346446269274439</c:v>
                </c:pt>
                <c:pt idx="350">
                  <c:v>3.8279394227736381</c:v>
                </c:pt>
                <c:pt idx="351">
                  <c:v>3.4079251798172439</c:v>
                </c:pt>
                <c:pt idx="352">
                  <c:v>4.0376573376067197</c:v>
                </c:pt>
                <c:pt idx="353">
                  <c:v>3.7759256327717252</c:v>
                </c:pt>
                <c:pt idx="354">
                  <c:v>3.4355259740989994</c:v>
                </c:pt>
                <c:pt idx="355">
                  <c:v>3.4081241615930358</c:v>
                </c:pt>
                <c:pt idx="356">
                  <c:v>2.7686654317923955</c:v>
                </c:pt>
                <c:pt idx="357">
                  <c:v>2.9450517426270331</c:v>
                </c:pt>
                <c:pt idx="358">
                  <c:v>3.0217452553160191</c:v>
                </c:pt>
                <c:pt idx="359">
                  <c:v>2.6191116410732516</c:v>
                </c:pt>
                <c:pt idx="360">
                  <c:v>2.9700716087633543</c:v>
                </c:pt>
                <c:pt idx="361">
                  <c:v>2.5693059362745592</c:v>
                </c:pt>
                <c:pt idx="362">
                  <c:v>2.8169047599250434</c:v>
                </c:pt>
                <c:pt idx="363">
                  <c:v>2.5582752589614763</c:v>
                </c:pt>
                <c:pt idx="364">
                  <c:v>2.1856155533971333</c:v>
                </c:pt>
                <c:pt idx="365">
                  <c:v>2.1086134524632465</c:v>
                </c:pt>
                <c:pt idx="366">
                  <c:v>1.3504478901672026</c:v>
                </c:pt>
                <c:pt idx="367">
                  <c:v>2.2341545255309181</c:v>
                </c:pt>
                <c:pt idx="368">
                  <c:v>2.6918603297010835</c:v>
                </c:pt>
                <c:pt idx="369">
                  <c:v>3.0084036745261953</c:v>
                </c:pt>
                <c:pt idx="370">
                  <c:v>3.1045484255165228</c:v>
                </c:pt>
                <c:pt idx="371">
                  <c:v>3.3516571025936832</c:v>
                </c:pt>
                <c:pt idx="372">
                  <c:v>3.3415417181562956</c:v>
                </c:pt>
                <c:pt idx="373">
                  <c:v>2.9616918458762629</c:v>
                </c:pt>
                <c:pt idx="374">
                  <c:v>2.5597185738220993</c:v>
                </c:pt>
                <c:pt idx="375">
                  <c:v>2.7419519218310038</c:v>
                </c:pt>
                <c:pt idx="376">
                  <c:v>2.6985885662919662</c:v>
                </c:pt>
                <c:pt idx="377">
                  <c:v>2.5876354185113266</c:v>
                </c:pt>
                <c:pt idx="378">
                  <c:v>2.0173340173634338</c:v>
                </c:pt>
                <c:pt idx="379">
                  <c:v>2.7649594939967646</c:v>
                </c:pt>
                <c:pt idx="380">
                  <c:v>2.595595610062587</c:v>
                </c:pt>
                <c:pt idx="381">
                  <c:v>1.8379234608796022</c:v>
                </c:pt>
                <c:pt idx="382">
                  <c:v>1.7557035395959719</c:v>
                </c:pt>
                <c:pt idx="383">
                  <c:v>1.6972630014558006</c:v>
                </c:pt>
                <c:pt idx="384">
                  <c:v>2.4304038829345158</c:v>
                </c:pt>
                <c:pt idx="385">
                  <c:v>2.8719504478258684</c:v>
                </c:pt>
                <c:pt idx="386">
                  <c:v>2.9440068807062598</c:v>
                </c:pt>
                <c:pt idx="387">
                  <c:v>2.1908334902197533</c:v>
                </c:pt>
                <c:pt idx="388">
                  <c:v>2.7903623207933226</c:v>
                </c:pt>
                <c:pt idx="389">
                  <c:v>2.7058307154818877</c:v>
                </c:pt>
                <c:pt idx="390">
                  <c:v>3.3545863084760446</c:v>
                </c:pt>
                <c:pt idx="391">
                  <c:v>2.2573190071538853</c:v>
                </c:pt>
                <c:pt idx="392">
                  <c:v>2.2015546438067735</c:v>
                </c:pt>
                <c:pt idx="393">
                  <c:v>3.0538700752928558</c:v>
                </c:pt>
                <c:pt idx="394">
                  <c:v>2.6336348927306972</c:v>
                </c:pt>
                <c:pt idx="395">
                  <c:v>2.0169974509185256</c:v>
                </c:pt>
                <c:pt idx="396">
                  <c:v>2.3597020496947803</c:v>
                </c:pt>
                <c:pt idx="397">
                  <c:v>2.3035244768750518</c:v>
                </c:pt>
                <c:pt idx="398">
                  <c:v>2.431250573368275</c:v>
                </c:pt>
                <c:pt idx="399">
                  <c:v>2.5332078551536403</c:v>
                </c:pt>
                <c:pt idx="400">
                  <c:v>3.448976790773759</c:v>
                </c:pt>
                <c:pt idx="401">
                  <c:v>2.2643580237332057</c:v>
                </c:pt>
                <c:pt idx="402">
                  <c:v>1.8879894791260949</c:v>
                </c:pt>
                <c:pt idx="403">
                  <c:v>2.1336656803628378</c:v>
                </c:pt>
                <c:pt idx="404">
                  <c:v>1.8427553144942195</c:v>
                </c:pt>
                <c:pt idx="405">
                  <c:v>2.0543362460274248</c:v>
                </c:pt>
                <c:pt idx="406">
                  <c:v>2.2083217798374655</c:v>
                </c:pt>
                <c:pt idx="407">
                  <c:v>2.4054333763724647</c:v>
                </c:pt>
                <c:pt idx="408">
                  <c:v>1.5256421878458637</c:v>
                </c:pt>
                <c:pt idx="409">
                  <c:v>2.2697922097502041</c:v>
                </c:pt>
                <c:pt idx="410">
                  <c:v>2.7157281938186708</c:v>
                </c:pt>
                <c:pt idx="411">
                  <c:v>2.9564737824318668</c:v>
                </c:pt>
                <c:pt idx="412">
                  <c:v>2.8008056263288723</c:v>
                </c:pt>
                <c:pt idx="413">
                  <c:v>2.1386873743340784</c:v>
                </c:pt>
                <c:pt idx="414">
                  <c:v>2.0745999148325605</c:v>
                </c:pt>
                <c:pt idx="415">
                  <c:v>2.1650298376117822</c:v>
                </c:pt>
                <c:pt idx="416">
                  <c:v>2.4806334029059771</c:v>
                </c:pt>
                <c:pt idx="417">
                  <c:v>2.4094829182455904</c:v>
                </c:pt>
                <c:pt idx="418">
                  <c:v>2.2747360368036684</c:v>
                </c:pt>
                <c:pt idx="419">
                  <c:v>2.3223155026680837</c:v>
                </c:pt>
                <c:pt idx="420">
                  <c:v>1.4289113786951488</c:v>
                </c:pt>
                <c:pt idx="421">
                  <c:v>1.9061782590500562</c:v>
                </c:pt>
                <c:pt idx="422">
                  <c:v>2.452407718729904</c:v>
                </c:pt>
                <c:pt idx="423">
                  <c:v>2.6765424943082259</c:v>
                </c:pt>
                <c:pt idx="424">
                  <c:v>2.3299255398014362</c:v>
                </c:pt>
                <c:pt idx="425">
                  <c:v>2.6650038489624528</c:v>
                </c:pt>
                <c:pt idx="426">
                  <c:v>3.0831428794827911</c:v>
                </c:pt>
                <c:pt idx="427">
                  <c:v>2.6913209901826893</c:v>
                </c:pt>
                <c:pt idx="428">
                  <c:v>2.5257011639761395</c:v>
                </c:pt>
                <c:pt idx="429">
                  <c:v>1.4303661999748263</c:v>
                </c:pt>
                <c:pt idx="430">
                  <c:v>1.9523255788226259</c:v>
                </c:pt>
                <c:pt idx="431">
                  <c:v>1.893430126514243</c:v>
                </c:pt>
                <c:pt idx="432">
                  <c:v>3.2867187057930156</c:v>
                </c:pt>
                <c:pt idx="433">
                  <c:v>3.224454990532994</c:v>
                </c:pt>
                <c:pt idx="434">
                  <c:v>3.3969324326539532</c:v>
                </c:pt>
                <c:pt idx="435">
                  <c:v>3.089932620861358</c:v>
                </c:pt>
                <c:pt idx="436">
                  <c:v>3.8620018676831065</c:v>
                </c:pt>
                <c:pt idx="437">
                  <c:v>3.4065136679444064</c:v>
                </c:pt>
                <c:pt idx="438">
                  <c:v>3.1102957493944947</c:v>
                </c:pt>
                <c:pt idx="439">
                  <c:v>2.8812688922119403</c:v>
                </c:pt>
                <c:pt idx="440">
                  <c:v>2.7563745442693151</c:v>
                </c:pt>
                <c:pt idx="441">
                  <c:v>1.4088235975969838</c:v>
                </c:pt>
                <c:pt idx="442">
                  <c:v>2.1441664116299872</c:v>
                </c:pt>
                <c:pt idx="443">
                  <c:v>3.2047438495266487</c:v>
                </c:pt>
                <c:pt idx="444">
                  <c:v>3.9761888275010104</c:v>
                </c:pt>
                <c:pt idx="445">
                  <c:v>3.0756444909103089</c:v>
                </c:pt>
                <c:pt idx="446">
                  <c:v>3.4416892375758854</c:v>
                </c:pt>
                <c:pt idx="447">
                  <c:v>3.3409379399480779</c:v>
                </c:pt>
                <c:pt idx="448">
                  <c:v>3.2306977730937194</c:v>
                </c:pt>
                <c:pt idx="449">
                  <c:v>3.5787756575941962</c:v>
                </c:pt>
                <c:pt idx="450">
                  <c:v>4.0752432407102379</c:v>
                </c:pt>
                <c:pt idx="451">
                  <c:v>3.5424192219292658</c:v>
                </c:pt>
                <c:pt idx="452">
                  <c:v>2.7019986787999142</c:v>
                </c:pt>
                <c:pt idx="453">
                  <c:v>2.1062035928130731</c:v>
                </c:pt>
                <c:pt idx="454">
                  <c:v>2.543701877625212</c:v>
                </c:pt>
                <c:pt idx="455">
                  <c:v>3.6980183476646795</c:v>
                </c:pt>
                <c:pt idx="456">
                  <c:v>3.3303900394787163</c:v>
                </c:pt>
                <c:pt idx="457">
                  <c:v>3.4314165694156449</c:v>
                </c:pt>
                <c:pt idx="458">
                  <c:v>3.9543591592873537</c:v>
                </c:pt>
                <c:pt idx="459">
                  <c:v>3.2711579859328923</c:v>
                </c:pt>
                <c:pt idx="460">
                  <c:v>3.4256779105486101</c:v>
                </c:pt>
                <c:pt idx="461">
                  <c:v>2.1309149370324287</c:v>
                </c:pt>
                <c:pt idx="462">
                  <c:v>3.1425800674178728</c:v>
                </c:pt>
                <c:pt idx="463">
                  <c:v>3.0747982601937798</c:v>
                </c:pt>
                <c:pt idx="464">
                  <c:v>3.1330095101806048</c:v>
                </c:pt>
                <c:pt idx="465">
                  <c:v>3.9109547260373576</c:v>
                </c:pt>
                <c:pt idx="466">
                  <c:v>3.8334179666712029</c:v>
                </c:pt>
                <c:pt idx="467">
                  <c:v>4.5208844562302435</c:v>
                </c:pt>
                <c:pt idx="468">
                  <c:v>4.8008167388610019</c:v>
                </c:pt>
                <c:pt idx="469">
                  <c:v>2.8363325255430012</c:v>
                </c:pt>
                <c:pt idx="470">
                  <c:v>2.3414598014279089</c:v>
                </c:pt>
                <c:pt idx="471">
                  <c:v>3.5511430720519339</c:v>
                </c:pt>
                <c:pt idx="472">
                  <c:v>3.3424218812306092</c:v>
                </c:pt>
                <c:pt idx="473">
                  <c:v>3.2412883347322796</c:v>
                </c:pt>
                <c:pt idx="474">
                  <c:v>3.4368105360024321</c:v>
                </c:pt>
                <c:pt idx="475">
                  <c:v>3.7076184997182295</c:v>
                </c:pt>
                <c:pt idx="476">
                  <c:v>3.8026923496326948</c:v>
                </c:pt>
                <c:pt idx="477">
                  <c:v>3.4340138928037316</c:v>
                </c:pt>
                <c:pt idx="478">
                  <c:v>3.7747931866213902</c:v>
                </c:pt>
                <c:pt idx="479">
                  <c:v>3.5419095051745111</c:v>
                </c:pt>
                <c:pt idx="480">
                  <c:v>3.2995486617030441</c:v>
                </c:pt>
                <c:pt idx="481">
                  <c:v>3.4182305209441526</c:v>
                </c:pt>
                <c:pt idx="482">
                  <c:v>4.0017135135075348</c:v>
                </c:pt>
                <c:pt idx="483">
                  <c:v>3.3883414828241643</c:v>
                </c:pt>
                <c:pt idx="484">
                  <c:v>3.6455982344425402</c:v>
                </c:pt>
                <c:pt idx="485">
                  <c:v>4.357004469363865</c:v>
                </c:pt>
                <c:pt idx="486">
                  <c:v>4.4715812101255352</c:v>
                </c:pt>
                <c:pt idx="487">
                  <c:v>3.5095079726962748</c:v>
                </c:pt>
                <c:pt idx="488">
                  <c:v>3.0298085032546354</c:v>
                </c:pt>
                <c:pt idx="489">
                  <c:v>2.913979657984048</c:v>
                </c:pt>
                <c:pt idx="490">
                  <c:v>3.5747496008577562</c:v>
                </c:pt>
                <c:pt idx="491">
                  <c:v>2.8449904851758743</c:v>
                </c:pt>
                <c:pt idx="492">
                  <c:v>2.9060274939782746</c:v>
                </c:pt>
                <c:pt idx="493">
                  <c:v>2.9904815743679212</c:v>
                </c:pt>
                <c:pt idx="494">
                  <c:v>2.775215035849218</c:v>
                </c:pt>
                <c:pt idx="495">
                  <c:v>1.8024504794718377</c:v>
                </c:pt>
                <c:pt idx="496">
                  <c:v>2.5153468166338819</c:v>
                </c:pt>
                <c:pt idx="497">
                  <c:v>2.9686711504114771</c:v>
                </c:pt>
                <c:pt idx="498">
                  <c:v>3.3642563063986506</c:v>
                </c:pt>
                <c:pt idx="499">
                  <c:v>3.3376080503176944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5-42E9-8CA2-FB7A5F2D7BE4}"/>
            </c:ext>
          </c:extLst>
        </c:ser>
        <c:ser>
          <c:idx val="2"/>
          <c:order val="2"/>
          <c:tx>
            <c:strRef>
              <c:f>HOE!$R$30</c:f>
              <c:strCache>
                <c:ptCount val="1"/>
                <c:pt idx="0">
                  <c:v>0.800848191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HOE!$A$31:$A$530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HOE!$M$32:$M$530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11.855453903010689</c:v>
                </c:pt>
                <c:pt idx="20">
                  <c:v>11.82401771210041</c:v>
                </c:pt>
                <c:pt idx="21">
                  <c:v>11.740354742193107</c:v>
                </c:pt>
                <c:pt idx="22">
                  <c:v>11.630021404313265</c:v>
                </c:pt>
                <c:pt idx="23">
                  <c:v>11.524538623131333</c:v>
                </c:pt>
                <c:pt idx="24">
                  <c:v>11.460519113851994</c:v>
                </c:pt>
                <c:pt idx="25">
                  <c:v>11.467438627434152</c:v>
                </c:pt>
                <c:pt idx="26">
                  <c:v>11.555738555892614</c:v>
                </c:pt>
                <c:pt idx="27">
                  <c:v>11.727345322800804</c:v>
                </c:pt>
                <c:pt idx="28">
                  <c:v>11.967584120334507</c:v>
                </c:pt>
                <c:pt idx="29">
                  <c:v>12.232759579849667</c:v>
                </c:pt>
                <c:pt idx="30">
                  <c:v>12.455272456317195</c:v>
                </c:pt>
                <c:pt idx="31">
                  <c:v>12.577235786343218</c:v>
                </c:pt>
                <c:pt idx="32">
                  <c:v>12.563949183228821</c:v>
                </c:pt>
                <c:pt idx="33">
                  <c:v>12.408984015547208</c:v>
                </c:pt>
                <c:pt idx="34">
                  <c:v>12.148865316254968</c:v>
                </c:pt>
                <c:pt idx="35">
                  <c:v>11.837570845626731</c:v>
                </c:pt>
                <c:pt idx="36">
                  <c:v>11.510034481824782</c:v>
                </c:pt>
                <c:pt idx="37">
                  <c:v>11.182203919980852</c:v>
                </c:pt>
                <c:pt idx="38">
                  <c:v>10.861753901685299</c:v>
                </c:pt>
                <c:pt idx="39">
                  <c:v>10.560056694851934</c:v>
                </c:pt>
                <c:pt idx="40">
                  <c:v>10.303817896235055</c:v>
                </c:pt>
                <c:pt idx="41">
                  <c:v>10.104691161891793</c:v>
                </c:pt>
                <c:pt idx="42">
                  <c:v>9.9736897614519524</c:v>
                </c:pt>
                <c:pt idx="43">
                  <c:v>9.9136761121013688</c:v>
                </c:pt>
                <c:pt idx="44">
                  <c:v>9.9351429174358898</c:v>
                </c:pt>
                <c:pt idx="45">
                  <c:v>10.054879433445896</c:v>
                </c:pt>
                <c:pt idx="46">
                  <c:v>10.288185714202589</c:v>
                </c:pt>
                <c:pt idx="47">
                  <c:v>10.633987567077403</c:v>
                </c:pt>
                <c:pt idx="48">
                  <c:v>11.063547509500149</c:v>
                </c:pt>
                <c:pt idx="49">
                  <c:v>11.53048418187017</c:v>
                </c:pt>
                <c:pt idx="50">
                  <c:v>11.976743289761801</c:v>
                </c:pt>
                <c:pt idx="51">
                  <c:v>12.33056789502001</c:v>
                </c:pt>
                <c:pt idx="52">
                  <c:v>12.53491401428426</c:v>
                </c:pt>
                <c:pt idx="53">
                  <c:v>12.564771032120957</c:v>
                </c:pt>
                <c:pt idx="54">
                  <c:v>12.423688949222822</c:v>
                </c:pt>
                <c:pt idx="55">
                  <c:v>12.122684296910426</c:v>
                </c:pt>
                <c:pt idx="56">
                  <c:v>11.68878469725642</c:v>
                </c:pt>
                <c:pt idx="57">
                  <c:v>11.163925987491758</c:v>
                </c:pt>
                <c:pt idx="58">
                  <c:v>10.598946712007526</c:v>
                </c:pt>
                <c:pt idx="59">
                  <c:v>10.041831816000592</c:v>
                </c:pt>
                <c:pt idx="60">
                  <c:v>9.5443762746390934</c:v>
                </c:pt>
                <c:pt idx="61">
                  <c:v>9.1475534181547964</c:v>
                </c:pt>
                <c:pt idx="62">
                  <c:v>8.8866343746376071</c:v>
                </c:pt>
                <c:pt idx="63">
                  <c:v>8.7943722116718348</c:v>
                </c:pt>
                <c:pt idx="64">
                  <c:v>8.8846872586444032</c:v>
                </c:pt>
                <c:pt idx="65">
                  <c:v>9.148426795507838</c:v>
                </c:pt>
                <c:pt idx="66">
                  <c:v>9.5583935951350139</c:v>
                </c:pt>
                <c:pt idx="67">
                  <c:v>10.075859541420153</c:v>
                </c:pt>
                <c:pt idx="68">
                  <c:v>10.629934128908637</c:v>
                </c:pt>
                <c:pt idx="69">
                  <c:v>11.132682196167382</c:v>
                </c:pt>
                <c:pt idx="70">
                  <c:v>11.514567181912609</c:v>
                </c:pt>
                <c:pt idx="71">
                  <c:v>11.727782123602209</c:v>
                </c:pt>
                <c:pt idx="72">
                  <c:v>11.748445028721298</c:v>
                </c:pt>
                <c:pt idx="73">
                  <c:v>11.592654533478823</c:v>
                </c:pt>
                <c:pt idx="74">
                  <c:v>11.327459386137784</c:v>
                </c:pt>
                <c:pt idx="75">
                  <c:v>11.055736904482863</c:v>
                </c:pt>
                <c:pt idx="76">
                  <c:v>10.891588728855755</c:v>
                </c:pt>
                <c:pt idx="77">
                  <c:v>10.939094345496322</c:v>
                </c:pt>
                <c:pt idx="78">
                  <c:v>11.219868187931612</c:v>
                </c:pt>
                <c:pt idx="79">
                  <c:v>11.69467396415976</c:v>
                </c:pt>
                <c:pt idx="80">
                  <c:v>12.283332938065493</c:v>
                </c:pt>
                <c:pt idx="81">
                  <c:v>12.877757628771295</c:v>
                </c:pt>
                <c:pt idx="82">
                  <c:v>13.35841877282183</c:v>
                </c:pt>
                <c:pt idx="83">
                  <c:v>13.636776264208887</c:v>
                </c:pt>
                <c:pt idx="84">
                  <c:v>13.662415108556306</c:v>
                </c:pt>
                <c:pt idx="85">
                  <c:v>13.418192652623739</c:v>
                </c:pt>
                <c:pt idx="86">
                  <c:v>12.941492871834694</c:v>
                </c:pt>
                <c:pt idx="87">
                  <c:v>12.326252805846938</c:v>
                </c:pt>
                <c:pt idx="88">
                  <c:v>11.691243890256692</c:v>
                </c:pt>
                <c:pt idx="89">
                  <c:v>11.158031808441972</c:v>
                </c:pt>
                <c:pt idx="90">
                  <c:v>10.84316267191412</c:v>
                </c:pt>
                <c:pt idx="91">
                  <c:v>10.799882357581858</c:v>
                </c:pt>
                <c:pt idx="92">
                  <c:v>10.988698969338222</c:v>
                </c:pt>
                <c:pt idx="93">
                  <c:v>11.30970156155583</c:v>
                </c:pt>
                <c:pt idx="94">
                  <c:v>11.650720302135992</c:v>
                </c:pt>
                <c:pt idx="95">
                  <c:v>11.902018290217898</c:v>
                </c:pt>
                <c:pt idx="96">
                  <c:v>11.979659143121758</c:v>
                </c:pt>
                <c:pt idx="97">
                  <c:v>11.881164346907338</c:v>
                </c:pt>
                <c:pt idx="98">
                  <c:v>11.661978578028211</c:v>
                </c:pt>
                <c:pt idx="99">
                  <c:v>11.419290681824767</c:v>
                </c:pt>
                <c:pt idx="100">
                  <c:v>11.248461707756194</c:v>
                </c:pt>
                <c:pt idx="101">
                  <c:v>11.202803218044208</c:v>
                </c:pt>
                <c:pt idx="102">
                  <c:v>11.289530379123736</c:v>
                </c:pt>
                <c:pt idx="103">
                  <c:v>11.48398618187287</c:v>
                </c:pt>
                <c:pt idx="104">
                  <c:v>11.733309494325738</c:v>
                </c:pt>
                <c:pt idx="105">
                  <c:v>11.948264950452348</c:v>
                </c:pt>
                <c:pt idx="106">
                  <c:v>12.041588745072016</c:v>
                </c:pt>
                <c:pt idx="107">
                  <c:v>11.967188700825576</c:v>
                </c:pt>
                <c:pt idx="108">
                  <c:v>11.735731324203471</c:v>
                </c:pt>
                <c:pt idx="109">
                  <c:v>11.401078380258635</c:v>
                </c:pt>
                <c:pt idx="110">
                  <c:v>11.052492538647694</c:v>
                </c:pt>
                <c:pt idx="111">
                  <c:v>10.759028656216625</c:v>
                </c:pt>
                <c:pt idx="112">
                  <c:v>10.552434491340579</c:v>
                </c:pt>
                <c:pt idx="113">
                  <c:v>10.44989497871849</c:v>
                </c:pt>
                <c:pt idx="114">
                  <c:v>10.451125538240126</c:v>
                </c:pt>
                <c:pt idx="115">
                  <c:v>10.539057860808816</c:v>
                </c:pt>
                <c:pt idx="116">
                  <c:v>10.68025298948908</c:v>
                </c:pt>
                <c:pt idx="117">
                  <c:v>10.842821434273635</c:v>
                </c:pt>
                <c:pt idx="118">
                  <c:v>10.994846421278973</c:v>
                </c:pt>
                <c:pt idx="119">
                  <c:v>11.114324888776968</c:v>
                </c:pt>
                <c:pt idx="120">
                  <c:v>11.201356317939181</c:v>
                </c:pt>
                <c:pt idx="121">
                  <c:v>11.27811938321468</c:v>
                </c:pt>
                <c:pt idx="122">
                  <c:v>11.356620597632066</c:v>
                </c:pt>
                <c:pt idx="123">
                  <c:v>11.435184317307144</c:v>
                </c:pt>
                <c:pt idx="124">
                  <c:v>11.48629400688014</c:v>
                </c:pt>
                <c:pt idx="125">
                  <c:v>11.470755982255866</c:v>
                </c:pt>
                <c:pt idx="126">
                  <c:v>11.378385561961839</c:v>
                </c:pt>
                <c:pt idx="127">
                  <c:v>11.23396694680992</c:v>
                </c:pt>
                <c:pt idx="128">
                  <c:v>11.072909587508413</c:v>
                </c:pt>
                <c:pt idx="129">
                  <c:v>10.910873262288117</c:v>
                </c:pt>
                <c:pt idx="130">
                  <c:v>10.740899913864562</c:v>
                </c:pt>
                <c:pt idx="131">
                  <c:v>10.55019402771164</c:v>
                </c:pt>
                <c:pt idx="132">
                  <c:v>10.341219825926419</c:v>
                </c:pt>
                <c:pt idx="133">
                  <c:v>10.135691654571584</c:v>
                </c:pt>
                <c:pt idx="134">
                  <c:v>9.9597238769169092</c:v>
                </c:pt>
                <c:pt idx="135">
                  <c:v>9.8329691948242726</c:v>
                </c:pt>
                <c:pt idx="136">
                  <c:v>9.7411305191687632</c:v>
                </c:pt>
                <c:pt idx="137">
                  <c:v>9.648038853406117</c:v>
                </c:pt>
                <c:pt idx="138">
                  <c:v>9.519050199522626</c:v>
                </c:pt>
                <c:pt idx="139">
                  <c:v>9.3401919101114252</c:v>
                </c:pt>
                <c:pt idx="140">
                  <c:v>9.1034116692453555</c:v>
                </c:pt>
                <c:pt idx="141">
                  <c:v>8.8073558428387599</c:v>
                </c:pt>
                <c:pt idx="142">
                  <c:v>8.4514373692235942</c:v>
                </c:pt>
                <c:pt idx="143">
                  <c:v>8.015539126935888</c:v>
                </c:pt>
                <c:pt idx="144">
                  <c:v>7.4776782608674024</c:v>
                </c:pt>
                <c:pt idx="145">
                  <c:v>6.843937450248081</c:v>
                </c:pt>
                <c:pt idx="146">
                  <c:v>6.1641895184933144</c:v>
                </c:pt>
                <c:pt idx="147">
                  <c:v>5.5047006593714718</c:v>
                </c:pt>
                <c:pt idx="148">
                  <c:v>4.9393000479463121</c:v>
                </c:pt>
                <c:pt idx="149">
                  <c:v>4.5419884068026741</c:v>
                </c:pt>
                <c:pt idx="150">
                  <c:v>4.3655267627883534</c:v>
                </c:pt>
                <c:pt idx="151">
                  <c:v>4.4442130970586708</c:v>
                </c:pt>
                <c:pt idx="152">
                  <c:v>4.7867032441956026</c:v>
                </c:pt>
                <c:pt idx="153">
                  <c:v>5.36619238211322</c:v>
                </c:pt>
                <c:pt idx="154">
                  <c:v>6.1079774413850094</c:v>
                </c:pt>
                <c:pt idx="155">
                  <c:v>6.9078355560558151</c:v>
                </c:pt>
                <c:pt idx="156">
                  <c:v>7.6520807210581161</c:v>
                </c:pt>
                <c:pt idx="157">
                  <c:v>8.2400924260910351</c:v>
                </c:pt>
                <c:pt idx="158">
                  <c:v>8.6179469071058339</c:v>
                </c:pt>
                <c:pt idx="159">
                  <c:v>8.7724871591318045</c:v>
                </c:pt>
                <c:pt idx="160">
                  <c:v>8.7195593802077944</c:v>
                </c:pt>
                <c:pt idx="161">
                  <c:v>8.4865465780887011</c:v>
                </c:pt>
                <c:pt idx="162">
                  <c:v>8.1013143283869447</c:v>
                </c:pt>
                <c:pt idx="163">
                  <c:v>7.5797815363995671</c:v>
                </c:pt>
                <c:pt idx="164">
                  <c:v>6.9471839581080967</c:v>
                </c:pt>
                <c:pt idx="165">
                  <c:v>6.2592309496585585</c:v>
                </c:pt>
                <c:pt idx="166">
                  <c:v>5.5873669060456788</c:v>
                </c:pt>
                <c:pt idx="167">
                  <c:v>5.0259093108414961</c:v>
                </c:pt>
                <c:pt idx="168">
                  <c:v>4.6646492705042366</c:v>
                </c:pt>
                <c:pt idx="169">
                  <c:v>4.5639281450908236</c:v>
                </c:pt>
                <c:pt idx="170">
                  <c:v>4.716375686375665</c:v>
                </c:pt>
                <c:pt idx="171">
                  <c:v>5.0696977240234267</c:v>
                </c:pt>
                <c:pt idx="172">
                  <c:v>5.540236340357656</c:v>
                </c:pt>
                <c:pt idx="173">
                  <c:v>6.0266415396971027</c:v>
                </c:pt>
                <c:pt idx="174">
                  <c:v>6.4609022694437606</c:v>
                </c:pt>
                <c:pt idx="175">
                  <c:v>6.8139917634116083</c:v>
                </c:pt>
                <c:pt idx="176">
                  <c:v>7.0863686927309262</c:v>
                </c:pt>
                <c:pt idx="177">
                  <c:v>7.3066433606746584</c:v>
                </c:pt>
                <c:pt idx="178">
                  <c:v>7.5382380271627181</c:v>
                </c:pt>
                <c:pt idx="179">
                  <c:v>7.823494664339071</c:v>
                </c:pt>
                <c:pt idx="180">
                  <c:v>8.1752424222867326</c:v>
                </c:pt>
                <c:pt idx="181">
                  <c:v>8.5760516196675045</c:v>
                </c:pt>
                <c:pt idx="182">
                  <c:v>8.9770364334467221</c:v>
                </c:pt>
                <c:pt idx="183">
                  <c:v>9.2876746854223473</c:v>
                </c:pt>
                <c:pt idx="184">
                  <c:v>9.4194352925768978</c:v>
                </c:pt>
                <c:pt idx="185">
                  <c:v>9.3221684469835093</c:v>
                </c:pt>
                <c:pt idx="186">
                  <c:v>8.9815325360362976</c:v>
                </c:pt>
                <c:pt idx="187">
                  <c:v>8.4285843905143452</c:v>
                </c:pt>
                <c:pt idx="188">
                  <c:v>7.7386677640970998</c:v>
                </c:pt>
                <c:pt idx="189">
                  <c:v>7.0018081067450453</c:v>
                </c:pt>
                <c:pt idx="190">
                  <c:v>6.2921570990623188</c:v>
                </c:pt>
                <c:pt idx="191">
                  <c:v>5.6717684922676534</c:v>
                </c:pt>
                <c:pt idx="192">
                  <c:v>5.176831238624743</c:v>
                </c:pt>
                <c:pt idx="193">
                  <c:v>4.7976930306511072</c:v>
                </c:pt>
                <c:pt idx="194">
                  <c:v>4.5259851069326658</c:v>
                </c:pt>
                <c:pt idx="195">
                  <c:v>4.3419625922866185</c:v>
                </c:pt>
                <c:pt idx="196">
                  <c:v>4.2277446894711019</c:v>
                </c:pt>
                <c:pt idx="197">
                  <c:v>4.1802801030635157</c:v>
                </c:pt>
                <c:pt idx="198">
                  <c:v>4.2033595594811253</c:v>
                </c:pt>
                <c:pt idx="199">
                  <c:v>4.3055869806492906</c:v>
                </c:pt>
                <c:pt idx="200">
                  <c:v>4.4945729725788208</c:v>
                </c:pt>
                <c:pt idx="201">
                  <c:v>4.7873768085206061</c:v>
                </c:pt>
                <c:pt idx="202">
                  <c:v>5.1916508453153378</c:v>
                </c:pt>
                <c:pt idx="203">
                  <c:v>5.7044456292238683</c:v>
                </c:pt>
                <c:pt idx="204">
                  <c:v>6.2998523047404849</c:v>
                </c:pt>
                <c:pt idx="205">
                  <c:v>6.9294213996937408</c:v>
                </c:pt>
                <c:pt idx="206">
                  <c:v>7.5191774328068162</c:v>
                </c:pt>
                <c:pt idx="207">
                  <c:v>7.9963548344021103</c:v>
                </c:pt>
                <c:pt idx="208">
                  <c:v>8.2965876418853668</c:v>
                </c:pt>
                <c:pt idx="209">
                  <c:v>8.3740061360862157</c:v>
                </c:pt>
                <c:pt idx="210">
                  <c:v>8.2210606665824191</c:v>
                </c:pt>
                <c:pt idx="211">
                  <c:v>7.8730790104823605</c:v>
                </c:pt>
                <c:pt idx="212">
                  <c:v>7.3992518814331056</c:v>
                </c:pt>
                <c:pt idx="213">
                  <c:v>6.8863366118708589</c:v>
                </c:pt>
                <c:pt idx="214">
                  <c:v>6.4319740266759888</c:v>
                </c:pt>
                <c:pt idx="215">
                  <c:v>6.1185043164101858</c:v>
                </c:pt>
                <c:pt idx="216">
                  <c:v>5.9881934941537391</c:v>
                </c:pt>
                <c:pt idx="217">
                  <c:v>6.0433851641848069</c:v>
                </c:pt>
                <c:pt idx="218">
                  <c:v>6.241710513394124</c:v>
                </c:pt>
                <c:pt idx="219">
                  <c:v>6.5105733520919369</c:v>
                </c:pt>
                <c:pt idx="220">
                  <c:v>6.7675676427944333</c:v>
                </c:pt>
                <c:pt idx="221">
                  <c:v>6.963322507531859</c:v>
                </c:pt>
                <c:pt idx="222">
                  <c:v>7.0813771485742452</c:v>
                </c:pt>
                <c:pt idx="223">
                  <c:v>7.1286523761749372</c:v>
                </c:pt>
                <c:pt idx="224">
                  <c:v>7.1571883799935332</c:v>
                </c:pt>
                <c:pt idx="225">
                  <c:v>7.2455413984103405</c:v>
                </c:pt>
                <c:pt idx="226">
                  <c:v>7.4640522227037094</c:v>
                </c:pt>
                <c:pt idx="227">
                  <c:v>7.839692454533461</c:v>
                </c:pt>
                <c:pt idx="228">
                  <c:v>8.3581018583805662</c:v>
                </c:pt>
                <c:pt idx="229">
                  <c:v>8.9559697223530517</c:v>
                </c:pt>
                <c:pt idx="230">
                  <c:v>9.5173748893033938</c:v>
                </c:pt>
                <c:pt idx="231">
                  <c:v>9.9402259022682937</c:v>
                </c:pt>
                <c:pt idx="232">
                  <c:v>10.174059033243182</c:v>
                </c:pt>
                <c:pt idx="233">
                  <c:v>10.194334538465103</c:v>
                </c:pt>
                <c:pt idx="234">
                  <c:v>10.021811259495978</c:v>
                </c:pt>
                <c:pt idx="235">
                  <c:v>9.7206227194299064</c:v>
                </c:pt>
                <c:pt idx="236">
                  <c:v>9.3752708429671898</c:v>
                </c:pt>
                <c:pt idx="237">
                  <c:v>9.0742084385484922</c:v>
                </c:pt>
                <c:pt idx="238">
                  <c:v>8.8858425204231946</c:v>
                </c:pt>
                <c:pt idx="239">
                  <c:v>8.831724353176444</c:v>
                </c:pt>
                <c:pt idx="240">
                  <c:v>8.8830323034890561</c:v>
                </c:pt>
                <c:pt idx="241">
                  <c:v>8.9883128001888775</c:v>
                </c:pt>
                <c:pt idx="242">
                  <c:v>9.0833381476691546</c:v>
                </c:pt>
                <c:pt idx="243">
                  <c:v>9.1015673258415113</c:v>
                </c:pt>
                <c:pt idx="244">
                  <c:v>9.0038831636892152</c:v>
                </c:pt>
                <c:pt idx="245">
                  <c:v>8.782260228355927</c:v>
                </c:pt>
                <c:pt idx="246">
                  <c:v>8.4467421947264363</c:v>
                </c:pt>
                <c:pt idx="247">
                  <c:v>8.0396231603336457</c:v>
                </c:pt>
                <c:pt idx="248">
                  <c:v>7.6178470844280968</c:v>
                </c:pt>
                <c:pt idx="249">
                  <c:v>7.242558652166994</c:v>
                </c:pt>
                <c:pt idx="250">
                  <c:v>6.9745152639234709</c:v>
                </c:pt>
                <c:pt idx="251">
                  <c:v>6.8711523760053099</c:v>
                </c:pt>
                <c:pt idx="252">
                  <c:v>6.9501327966154616</c:v>
                </c:pt>
                <c:pt idx="253">
                  <c:v>7.1866175593660735</c:v>
                </c:pt>
                <c:pt idx="254">
                  <c:v>7.5487266435035911</c:v>
                </c:pt>
                <c:pt idx="255">
                  <c:v>7.989595032431227</c:v>
                </c:pt>
                <c:pt idx="256">
                  <c:v>8.4513980273220604</c:v>
                </c:pt>
                <c:pt idx="257">
                  <c:v>8.8886307882547264</c:v>
                </c:pt>
                <c:pt idx="258">
                  <c:v>9.2579462022246659</c:v>
                </c:pt>
                <c:pt idx="259">
                  <c:v>9.5440424811122675</c:v>
                </c:pt>
                <c:pt idx="260">
                  <c:v>9.7806227396882761</c:v>
                </c:pt>
                <c:pt idx="261">
                  <c:v>10.011202204358892</c:v>
                </c:pt>
                <c:pt idx="262">
                  <c:v>10.253902217609193</c:v>
                </c:pt>
                <c:pt idx="263">
                  <c:v>10.506942353200547</c:v>
                </c:pt>
                <c:pt idx="264">
                  <c:v>10.754940129556507</c:v>
                </c:pt>
                <c:pt idx="265">
                  <c:v>10.960539322277015</c:v>
                </c:pt>
                <c:pt idx="266">
                  <c:v>11.090295306497575</c:v>
                </c:pt>
                <c:pt idx="267">
                  <c:v>11.136253936917869</c:v>
                </c:pt>
                <c:pt idx="268">
                  <c:v>11.104435286852441</c:v>
                </c:pt>
                <c:pt idx="269">
                  <c:v>11.022551727141481</c:v>
                </c:pt>
                <c:pt idx="270">
                  <c:v>10.950864221770633</c:v>
                </c:pt>
                <c:pt idx="271">
                  <c:v>10.942437150979726</c:v>
                </c:pt>
                <c:pt idx="272">
                  <c:v>11.022687939498017</c:v>
                </c:pt>
                <c:pt idx="273">
                  <c:v>11.200880427438832</c:v>
                </c:pt>
                <c:pt idx="274">
                  <c:v>11.464439245558152</c:v>
                </c:pt>
                <c:pt idx="275">
                  <c:v>11.76107204075088</c:v>
                </c:pt>
                <c:pt idx="276">
                  <c:v>12.034219248908295</c:v>
                </c:pt>
                <c:pt idx="277">
                  <c:v>12.239369517659412</c:v>
                </c:pt>
                <c:pt idx="278">
                  <c:v>12.335624290077737</c:v>
                </c:pt>
                <c:pt idx="279">
                  <c:v>12.315112341863784</c:v>
                </c:pt>
                <c:pt idx="280">
                  <c:v>12.216615424891593</c:v>
                </c:pt>
                <c:pt idx="281">
                  <c:v>12.101129662987985</c:v>
                </c:pt>
                <c:pt idx="282">
                  <c:v>12.029007985131996</c:v>
                </c:pt>
                <c:pt idx="283">
                  <c:v>12.052862210997326</c:v>
                </c:pt>
                <c:pt idx="284">
                  <c:v>12.193621082700114</c:v>
                </c:pt>
                <c:pt idx="285">
                  <c:v>12.422603172348021</c:v>
                </c:pt>
                <c:pt idx="286">
                  <c:v>12.679801622046851</c:v>
                </c:pt>
                <c:pt idx="287">
                  <c:v>12.907622935139679</c:v>
                </c:pt>
                <c:pt idx="288">
                  <c:v>13.067747133118928</c:v>
                </c:pt>
                <c:pt idx="289">
                  <c:v>13.143934018220243</c:v>
                </c:pt>
                <c:pt idx="290">
                  <c:v>13.130538007458654</c:v>
                </c:pt>
                <c:pt idx="291">
                  <c:v>13.023787163732493</c:v>
                </c:pt>
                <c:pt idx="292">
                  <c:v>12.816280855528067</c:v>
                </c:pt>
                <c:pt idx="293">
                  <c:v>12.498836895264709</c:v>
                </c:pt>
                <c:pt idx="294">
                  <c:v>12.087085092555512</c:v>
                </c:pt>
                <c:pt idx="295">
                  <c:v>11.618943040250361</c:v>
                </c:pt>
                <c:pt idx="296">
                  <c:v>11.158747053291814</c:v>
                </c:pt>
                <c:pt idx="297">
                  <c:v>10.773817236325286</c:v>
                </c:pt>
                <c:pt idx="298">
                  <c:v>10.524854417982688</c:v>
                </c:pt>
                <c:pt idx="299">
                  <c:v>10.459412438288867</c:v>
                </c:pt>
                <c:pt idx="300">
                  <c:v>10.592392533350116</c:v>
                </c:pt>
                <c:pt idx="301">
                  <c:v>10.912816810741448</c:v>
                </c:pt>
                <c:pt idx="302">
                  <c:v>11.381685063259917</c:v>
                </c:pt>
                <c:pt idx="303">
                  <c:v>11.935943305868509</c:v>
                </c:pt>
                <c:pt idx="304">
                  <c:v>12.504188833671845</c:v>
                </c:pt>
                <c:pt idx="305">
                  <c:v>13.021655561192105</c:v>
                </c:pt>
                <c:pt idx="306">
                  <c:v>13.453763723149402</c:v>
                </c:pt>
                <c:pt idx="307">
                  <c:v>13.816279527019843</c:v>
                </c:pt>
                <c:pt idx="308">
                  <c:v>14.160020082664891</c:v>
                </c:pt>
                <c:pt idx="309">
                  <c:v>14.533092206035025</c:v>
                </c:pt>
                <c:pt idx="310">
                  <c:v>14.942968387210751</c:v>
                </c:pt>
                <c:pt idx="311">
                  <c:v>15.333286257298703</c:v>
                </c:pt>
                <c:pt idx="312">
                  <c:v>15.606569049939916</c:v>
                </c:pt>
                <c:pt idx="313">
                  <c:v>15.657367044202159</c:v>
                </c:pt>
                <c:pt idx="314">
                  <c:v>15.416926691332593</c:v>
                </c:pt>
                <c:pt idx="315">
                  <c:v>14.872949099513859</c:v>
                </c:pt>
                <c:pt idx="316">
                  <c:v>14.070985557962997</c:v>
                </c:pt>
                <c:pt idx="317">
                  <c:v>13.095667475594912</c:v>
                </c:pt>
                <c:pt idx="318">
                  <c:v>12.033318785100235</c:v>
                </c:pt>
                <c:pt idx="319">
                  <c:v>10.972751685984823</c:v>
                </c:pt>
                <c:pt idx="320">
                  <c:v>10.004085229893892</c:v>
                </c:pt>
                <c:pt idx="321">
                  <c:v>9.2092575299324153</c:v>
                </c:pt>
                <c:pt idx="322">
                  <c:v>8.6377267758143432</c:v>
                </c:pt>
                <c:pt idx="323">
                  <c:v>8.3106094211242247</c:v>
                </c:pt>
                <c:pt idx="324">
                  <c:v>8.2203270260560473</c:v>
                </c:pt>
                <c:pt idx="325">
                  <c:v>8.325543382514498</c:v>
                </c:pt>
                <c:pt idx="326">
                  <c:v>8.5808521204183279</c:v>
                </c:pt>
                <c:pt idx="327">
                  <c:v>8.9540475582138548</c:v>
                </c:pt>
                <c:pt idx="328">
                  <c:v>9.4181882313750744</c:v>
                </c:pt>
                <c:pt idx="329">
                  <c:v>9.9425808753723324</c:v>
                </c:pt>
                <c:pt idx="330">
                  <c:v>10.500387231632233</c:v>
                </c:pt>
                <c:pt idx="331">
                  <c:v>11.067458804483898</c:v>
                </c:pt>
                <c:pt idx="332">
                  <c:v>11.622667147079563</c:v>
                </c:pt>
                <c:pt idx="333">
                  <c:v>12.157176102474297</c:v>
                </c:pt>
                <c:pt idx="334">
                  <c:v>12.667954370591385</c:v>
                </c:pt>
                <c:pt idx="335">
                  <c:v>13.150825933764247</c:v>
                </c:pt>
                <c:pt idx="336">
                  <c:v>13.608067750924956</c:v>
                </c:pt>
                <c:pt idx="337">
                  <c:v>14.036320486415786</c:v>
                </c:pt>
                <c:pt idx="338">
                  <c:v>14.422501908288286</c:v>
                </c:pt>
                <c:pt idx="339">
                  <c:v>14.753129506931794</c:v>
                </c:pt>
                <c:pt idx="340">
                  <c:v>15.030481854060458</c:v>
                </c:pt>
                <c:pt idx="341">
                  <c:v>15.278598088589611</c:v>
                </c:pt>
                <c:pt idx="342">
                  <c:v>15.527659547681774</c:v>
                </c:pt>
                <c:pt idx="343">
                  <c:v>15.820568905591928</c:v>
                </c:pt>
                <c:pt idx="344">
                  <c:v>16.194931868313191</c:v>
                </c:pt>
                <c:pt idx="345">
                  <c:v>16.657275346275803</c:v>
                </c:pt>
                <c:pt idx="346">
                  <c:v>17.195952928360803</c:v>
                </c:pt>
                <c:pt idx="347">
                  <c:v>17.779694688745082</c:v>
                </c:pt>
                <c:pt idx="348">
                  <c:v>18.369438012682856</c:v>
                </c:pt>
                <c:pt idx="349">
                  <c:v>18.919854114319591</c:v>
                </c:pt>
                <c:pt idx="350">
                  <c:v>19.381412199416282</c:v>
                </c:pt>
                <c:pt idx="351">
                  <c:v>19.704217217695735</c:v>
                </c:pt>
                <c:pt idx="352">
                  <c:v>19.843257661891109</c:v>
                </c:pt>
                <c:pt idx="353">
                  <c:v>19.778870699723768</c:v>
                </c:pt>
                <c:pt idx="354">
                  <c:v>19.518473930480418</c:v>
                </c:pt>
                <c:pt idx="355">
                  <c:v>19.096260574837231</c:v>
                </c:pt>
                <c:pt idx="356">
                  <c:v>18.567722418160692</c:v>
                </c:pt>
                <c:pt idx="357">
                  <c:v>17.981729599902607</c:v>
                </c:pt>
                <c:pt idx="358">
                  <c:v>17.377532817391717</c:v>
                </c:pt>
                <c:pt idx="359">
                  <c:v>16.776836216128864</c:v>
                </c:pt>
                <c:pt idx="360">
                  <c:v>16.183443072590755</c:v>
                </c:pt>
                <c:pt idx="361">
                  <c:v>15.588679107107072</c:v>
                </c:pt>
                <c:pt idx="362">
                  <c:v>14.984686940091906</c:v>
                </c:pt>
                <c:pt idx="363">
                  <c:v>14.388815899766021</c:v>
                </c:pt>
                <c:pt idx="364">
                  <c:v>13.845034326824765</c:v>
                </c:pt>
                <c:pt idx="365">
                  <c:v>13.416179099495581</c:v>
                </c:pt>
                <c:pt idx="366">
                  <c:v>13.175390972509451</c:v>
                </c:pt>
                <c:pt idx="367">
                  <c:v>13.178467587078533</c:v>
                </c:pt>
                <c:pt idx="368">
                  <c:v>13.427547667441152</c:v>
                </c:pt>
                <c:pt idx="369">
                  <c:v>13.874052074043789</c:v>
                </c:pt>
                <c:pt idx="370">
                  <c:v>14.426744842668263</c:v>
                </c:pt>
                <c:pt idx="371">
                  <c:v>14.988070585838146</c:v>
                </c:pt>
                <c:pt idx="372">
                  <c:v>15.456055606919119</c:v>
                </c:pt>
                <c:pt idx="373">
                  <c:v>15.747045309194201</c:v>
                </c:pt>
                <c:pt idx="374">
                  <c:v>15.826003205064824</c:v>
                </c:pt>
                <c:pt idx="375">
                  <c:v>15.699034105962388</c:v>
                </c:pt>
                <c:pt idx="376">
                  <c:v>15.394975313861714</c:v>
                </c:pt>
                <c:pt idx="377">
                  <c:v>14.957996753354838</c:v>
                </c:pt>
                <c:pt idx="378">
                  <c:v>14.438154784068105</c:v>
                </c:pt>
                <c:pt idx="379">
                  <c:v>13.891693409162984</c:v>
                </c:pt>
                <c:pt idx="380">
                  <c:v>13.369003172299683</c:v>
                </c:pt>
                <c:pt idx="381">
                  <c:v>12.937034039998844</c:v>
                </c:pt>
                <c:pt idx="382">
                  <c:v>12.647340105178948</c:v>
                </c:pt>
                <c:pt idx="383">
                  <c:v>12.523275495265921</c:v>
                </c:pt>
                <c:pt idx="384">
                  <c:v>12.572576080530215</c:v>
                </c:pt>
                <c:pt idx="385">
                  <c:v>12.783292329458211</c:v>
                </c:pt>
                <c:pt idx="386">
                  <c:v>13.109985602588488</c:v>
                </c:pt>
                <c:pt idx="387">
                  <c:v>13.488138292165745</c:v>
                </c:pt>
                <c:pt idx="388">
                  <c:v>13.867375744891429</c:v>
                </c:pt>
                <c:pt idx="389">
                  <c:v>14.192178848905717</c:v>
                </c:pt>
                <c:pt idx="390">
                  <c:v>14.412509312225188</c:v>
                </c:pt>
                <c:pt idx="391">
                  <c:v>14.5075454731062</c:v>
                </c:pt>
                <c:pt idx="392">
                  <c:v>14.477094975114955</c:v>
                </c:pt>
                <c:pt idx="393">
                  <c:v>14.334800547669211</c:v>
                </c:pt>
                <c:pt idx="394">
                  <c:v>14.130559076610393</c:v>
                </c:pt>
                <c:pt idx="395">
                  <c:v>13.932309565291506</c:v>
                </c:pt>
                <c:pt idx="396">
                  <c:v>13.782053131175585</c:v>
                </c:pt>
                <c:pt idx="397">
                  <c:v>13.686960716229258</c:v>
                </c:pt>
                <c:pt idx="398">
                  <c:v>13.632581968838094</c:v>
                </c:pt>
                <c:pt idx="399">
                  <c:v>13.576106286009338</c:v>
                </c:pt>
                <c:pt idx="400">
                  <c:v>13.471482786249432</c:v>
                </c:pt>
                <c:pt idx="401">
                  <c:v>13.294993439946872</c:v>
                </c:pt>
                <c:pt idx="402">
                  <c:v>13.051329164348745</c:v>
                </c:pt>
                <c:pt idx="403">
                  <c:v>12.754921120316601</c:v>
                </c:pt>
                <c:pt idx="404">
                  <c:v>12.444860983328221</c:v>
                </c:pt>
                <c:pt idx="405">
                  <c:v>12.16756114002011</c:v>
                </c:pt>
                <c:pt idx="406">
                  <c:v>11.967942766474932</c:v>
                </c:pt>
                <c:pt idx="407">
                  <c:v>11.893248210339889</c:v>
                </c:pt>
                <c:pt idx="408">
                  <c:v>11.966591853154876</c:v>
                </c:pt>
                <c:pt idx="409">
                  <c:v>12.170928200487097</c:v>
                </c:pt>
                <c:pt idx="410">
                  <c:v>12.448135969036626</c:v>
                </c:pt>
                <c:pt idx="411">
                  <c:v>12.733076028670443</c:v>
                </c:pt>
                <c:pt idx="412">
                  <c:v>12.957494423673108</c:v>
                </c:pt>
                <c:pt idx="413">
                  <c:v>13.090441559175895</c:v>
                </c:pt>
                <c:pt idx="414">
                  <c:v>13.127119752062955</c:v>
                </c:pt>
                <c:pt idx="415">
                  <c:v>13.069573605735103</c:v>
                </c:pt>
                <c:pt idx="416">
                  <c:v>12.917978972368951</c:v>
                </c:pt>
                <c:pt idx="417">
                  <c:v>12.700280487362246</c:v>
                </c:pt>
                <c:pt idx="418">
                  <c:v>12.461159347431057</c:v>
                </c:pt>
                <c:pt idx="419">
                  <c:v>12.251270528389339</c:v>
                </c:pt>
                <c:pt idx="420">
                  <c:v>12.126403542881048</c:v>
                </c:pt>
                <c:pt idx="421">
                  <c:v>12.138261171885501</c:v>
                </c:pt>
                <c:pt idx="422">
                  <c:v>12.294133626697739</c:v>
                </c:pt>
                <c:pt idx="423">
                  <c:v>12.559936378107583</c:v>
                </c:pt>
                <c:pt idx="424">
                  <c:v>12.869710022501106</c:v>
                </c:pt>
                <c:pt idx="425">
                  <c:v>13.149805851426294</c:v>
                </c:pt>
                <c:pt idx="426">
                  <c:v>13.330044008092205</c:v>
                </c:pt>
                <c:pt idx="427">
                  <c:v>13.39116086769908</c:v>
                </c:pt>
                <c:pt idx="428">
                  <c:v>13.37228082445262</c:v>
                </c:pt>
                <c:pt idx="429">
                  <c:v>13.351772414315672</c:v>
                </c:pt>
                <c:pt idx="430">
                  <c:v>13.418756099548785</c:v>
                </c:pt>
                <c:pt idx="431">
                  <c:v>13.65491344421233</c:v>
                </c:pt>
                <c:pt idx="432">
                  <c:v>14.093022282585968</c:v>
                </c:pt>
                <c:pt idx="433">
                  <c:v>14.70509413749917</c:v>
                </c:pt>
                <c:pt idx="434">
                  <c:v>15.419430266664351</c:v>
                </c:pt>
                <c:pt idx="435">
                  <c:v>16.122966131789418</c:v>
                </c:pt>
                <c:pt idx="436">
                  <c:v>16.682443429301756</c:v>
                </c:pt>
                <c:pt idx="437">
                  <c:v>16.984459244657742</c:v>
                </c:pt>
                <c:pt idx="438">
                  <c:v>16.98933886011843</c:v>
                </c:pt>
                <c:pt idx="439">
                  <c:v>16.741557415111338</c:v>
                </c:pt>
                <c:pt idx="440">
                  <c:v>16.353918295597303</c:v>
                </c:pt>
                <c:pt idx="441">
                  <c:v>15.99140377177323</c:v>
                </c:pt>
                <c:pt idx="442">
                  <c:v>15.788350483974204</c:v>
                </c:pt>
                <c:pt idx="443">
                  <c:v>15.808662252987245</c:v>
                </c:pt>
                <c:pt idx="444">
                  <c:v>16.052584616797311</c:v>
                </c:pt>
                <c:pt idx="445">
                  <c:v>16.478455692850339</c:v>
                </c:pt>
                <c:pt idx="446">
                  <c:v>17.023781752976006</c:v>
                </c:pt>
                <c:pt idx="447">
                  <c:v>17.590236898469861</c:v>
                </c:pt>
                <c:pt idx="448">
                  <c:v>18.063200728651921</c:v>
                </c:pt>
                <c:pt idx="449">
                  <c:v>18.350600394689096</c:v>
                </c:pt>
                <c:pt idx="450">
                  <c:v>18.413455806460902</c:v>
                </c:pt>
                <c:pt idx="451">
                  <c:v>18.270781893157348</c:v>
                </c:pt>
                <c:pt idx="452">
                  <c:v>18.005156627454049</c:v>
                </c:pt>
                <c:pt idx="453">
                  <c:v>17.738785585250724</c:v>
                </c:pt>
                <c:pt idx="454">
                  <c:v>17.572711550480648</c:v>
                </c:pt>
                <c:pt idx="455">
                  <c:v>17.531988003169012</c:v>
                </c:pt>
                <c:pt idx="456">
                  <c:v>17.586670862150264</c:v>
                </c:pt>
                <c:pt idx="457">
                  <c:v>17.686528028506942</c:v>
                </c:pt>
                <c:pt idx="458">
                  <c:v>17.772746287732694</c:v>
                </c:pt>
                <c:pt idx="459">
                  <c:v>17.816300528286966</c:v>
                </c:pt>
                <c:pt idx="460">
                  <c:v>17.820584104346516</c:v>
                </c:pt>
                <c:pt idx="461">
                  <c:v>17.820171351670318</c:v>
                </c:pt>
                <c:pt idx="462">
                  <c:v>17.872503289616901</c:v>
                </c:pt>
                <c:pt idx="463">
                  <c:v>18.045820659336265</c:v>
                </c:pt>
                <c:pt idx="464">
                  <c:v>18.364342108928788</c:v>
                </c:pt>
                <c:pt idx="465">
                  <c:v>18.785860929963484</c:v>
                </c:pt>
                <c:pt idx="466">
                  <c:v>19.233431648632731</c:v>
                </c:pt>
                <c:pt idx="467">
                  <c:v>19.608236704232176</c:v>
                </c:pt>
                <c:pt idx="468">
                  <c:v>19.823880774340815</c:v>
                </c:pt>
                <c:pt idx="469">
                  <c:v>19.855778777487593</c:v>
                </c:pt>
                <c:pt idx="470">
                  <c:v>19.734692252853392</c:v>
                </c:pt>
                <c:pt idx="471">
                  <c:v>19.522183204811263</c:v>
                </c:pt>
                <c:pt idx="472">
                  <c:v>19.291344577839503</c:v>
                </c:pt>
                <c:pt idx="473">
                  <c:v>19.115742154418086</c:v>
                </c:pt>
                <c:pt idx="474">
                  <c:v>19.037746361847624</c:v>
                </c:pt>
                <c:pt idx="475">
                  <c:v>19.059861880926569</c:v>
                </c:pt>
                <c:pt idx="476">
                  <c:v>19.162821416263377</c:v>
                </c:pt>
                <c:pt idx="477">
                  <c:v>19.320541184968086</c:v>
                </c:pt>
                <c:pt idx="478">
                  <c:v>19.486766285698494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5-42E9-8CA2-FB7A5F2D7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04744"/>
        <c:axId val="513898184"/>
      </c:scatterChart>
      <c:valAx>
        <c:axId val="51390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98184"/>
        <c:crosses val="autoZero"/>
        <c:crossBetween val="midCat"/>
      </c:valAx>
      <c:valAx>
        <c:axId val="51389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0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HOE!$F$11:$F$51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HOE!$G$11:$G$51</c:f>
              <c:numCache>
                <c:formatCode>General</c:formatCode>
                <c:ptCount val="41"/>
                <c:pt idx="0">
                  <c:v>2.4428818622828424E-3</c:v>
                </c:pt>
                <c:pt idx="1">
                  <c:v>2.3803574549766627E-3</c:v>
                </c:pt>
                <c:pt idx="2">
                  <c:v>2.2741089102267576E-3</c:v>
                </c:pt>
                <c:pt idx="3">
                  <c:v>1.804704985527333E-3</c:v>
                </c:pt>
                <c:pt idx="4">
                  <c:v>1.1682847332557457E-3</c:v>
                </c:pt>
                <c:pt idx="5">
                  <c:v>0</c:v>
                </c:pt>
                <c:pt idx="6">
                  <c:v>0</c:v>
                </c:pt>
                <c:pt idx="7">
                  <c:v>2.6004485850083551E-3</c:v>
                </c:pt>
                <c:pt idx="8">
                  <c:v>4.9918957788266964E-3</c:v>
                </c:pt>
                <c:pt idx="9">
                  <c:v>7.0310879357462748E-3</c:v>
                </c:pt>
                <c:pt idx="10">
                  <c:v>7.6447747402815288E-3</c:v>
                </c:pt>
                <c:pt idx="11">
                  <c:v>4.3783632243270679E-3</c:v>
                </c:pt>
                <c:pt idx="12">
                  <c:v>9.489192708819319E-4</c:v>
                </c:pt>
                <c:pt idx="13">
                  <c:v>0</c:v>
                </c:pt>
                <c:pt idx="14">
                  <c:v>0</c:v>
                </c:pt>
                <c:pt idx="15">
                  <c:v>8.2893514249139325E-3</c:v>
                </c:pt>
                <c:pt idx="16">
                  <c:v>4.3282085434508462E-2</c:v>
                </c:pt>
                <c:pt idx="17">
                  <c:v>0.11681182395777316</c:v>
                </c:pt>
                <c:pt idx="18">
                  <c:v>0.22884625022713165</c:v>
                </c:pt>
                <c:pt idx="19">
                  <c:v>0.36838491899450981</c:v>
                </c:pt>
                <c:pt idx="20">
                  <c:v>0.51197327098653378</c:v>
                </c:pt>
                <c:pt idx="21">
                  <c:v>0.62714247434403814</c:v>
                </c:pt>
                <c:pt idx="22">
                  <c:v>0.69179480357050249</c:v>
                </c:pt>
                <c:pt idx="23">
                  <c:v>0.69813038761606316</c:v>
                </c:pt>
                <c:pt idx="24">
                  <c:v>0.64823033089554338</c:v>
                </c:pt>
                <c:pt idx="25">
                  <c:v>0.55517238852273898</c:v>
                </c:pt>
                <c:pt idx="26">
                  <c:v>0.43649750485443806</c:v>
                </c:pt>
                <c:pt idx="27">
                  <c:v>0.31230621036392614</c:v>
                </c:pt>
                <c:pt idx="28">
                  <c:v>0.19736594483248829</c:v>
                </c:pt>
                <c:pt idx="29">
                  <c:v>0.10532570621470161</c:v>
                </c:pt>
                <c:pt idx="30">
                  <c:v>4.328828589372747E-2</c:v>
                </c:pt>
                <c:pt idx="31">
                  <c:v>1.0606386668468809E-2</c:v>
                </c:pt>
                <c:pt idx="32">
                  <c:v>3.5211749412414E-5</c:v>
                </c:pt>
                <c:pt idx="33">
                  <c:v>0</c:v>
                </c:pt>
                <c:pt idx="34">
                  <c:v>2.2155583791773811E-4</c:v>
                </c:pt>
                <c:pt idx="35">
                  <c:v>0</c:v>
                </c:pt>
                <c:pt idx="36">
                  <c:v>2.4509924843006936E-4</c:v>
                </c:pt>
                <c:pt idx="37">
                  <c:v>0</c:v>
                </c:pt>
                <c:pt idx="38">
                  <c:v>0</c:v>
                </c:pt>
                <c:pt idx="39">
                  <c:v>2.0288990891730057E-5</c:v>
                </c:pt>
                <c:pt idx="40">
                  <c:v>4.6873317509997728E-5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9-4551-89AB-73B663DF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90536"/>
        <c:axId val="650182664"/>
      </c:scatterChart>
      <c:valAx>
        <c:axId val="650190536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82664"/>
        <c:crosses val="autoZero"/>
        <c:crossBetween val="midCat"/>
      </c:valAx>
      <c:valAx>
        <c:axId val="65018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g_j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90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HOE!$A$20:$A$40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HOE!$R$20:$R$40</c:f>
              <c:numCache>
                <c:formatCode>General</c:formatCode>
                <c:ptCount val="21"/>
                <c:pt idx="0">
                  <c:v>0.60709350243438631</c:v>
                </c:pt>
                <c:pt idx="1">
                  <c:v>0.59879320815471992</c:v>
                </c:pt>
                <c:pt idx="2">
                  <c:v>0.60115580815691649</c:v>
                </c:pt>
                <c:pt idx="3">
                  <c:v>0.6084983659755655</c:v>
                </c:pt>
                <c:pt idx="4">
                  <c:v>0.62289839218613596</c:v>
                </c:pt>
                <c:pt idx="5">
                  <c:v>0.62841758683805671</c:v>
                </c:pt>
                <c:pt idx="6">
                  <c:v>0.63247157322274028</c:v>
                </c:pt>
                <c:pt idx="7">
                  <c:v>0.657978257117253</c:v>
                </c:pt>
                <c:pt idx="8">
                  <c:v>0.68282354619894281</c:v>
                </c:pt>
                <c:pt idx="9">
                  <c:v>0.72487885127196228</c:v>
                </c:pt>
                <c:pt idx="10">
                  <c:v>0.80084819083701952</c:v>
                </c:pt>
                <c:pt idx="11">
                  <c:v>0.83641581797580289</c:v>
                </c:pt>
                <c:pt idx="12">
                  <c:v>0.84303816094342421</c:v>
                </c:pt>
                <c:pt idx="13">
                  <c:v>0.84455433020737469</c:v>
                </c:pt>
                <c:pt idx="14">
                  <c:v>0.81898564022138554</c:v>
                </c:pt>
                <c:pt idx="15">
                  <c:v>0.79799873085878525</c:v>
                </c:pt>
                <c:pt idx="16">
                  <c:v>0.75440229627182531</c:v>
                </c:pt>
                <c:pt idx="17">
                  <c:v>0.73032545135219296</c:v>
                </c:pt>
                <c:pt idx="18">
                  <c:v>0.68717849948812815</c:v>
                </c:pt>
                <c:pt idx="19">
                  <c:v>0.66029632918215275</c:v>
                </c:pt>
                <c:pt idx="20">
                  <c:v>0.63948317845354075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B0-4D5B-A275-2B1162A2E61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HOE!$A$20:$A$40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HOE!$S$20:$S$40</c:f>
              <c:numCache>
                <c:formatCode>General</c:formatCode>
                <c:ptCount val="21"/>
                <c:pt idx="0">
                  <c:v>0.62609076574830902</c:v>
                </c:pt>
                <c:pt idx="1">
                  <c:v>0.63388319677917382</c:v>
                </c:pt>
                <c:pt idx="2">
                  <c:v>0.64102022405924564</c:v>
                </c:pt>
                <c:pt idx="3">
                  <c:v>0.6473055302900167</c:v>
                </c:pt>
                <c:pt idx="4">
                  <c:v>0.65220149789779935</c:v>
                </c:pt>
                <c:pt idx="5">
                  <c:v>0.66123550771034256</c:v>
                </c:pt>
                <c:pt idx="6">
                  <c:v>0.67754487521809903</c:v>
                </c:pt>
                <c:pt idx="7">
                  <c:v>0.70251516523147162</c:v>
                </c:pt>
                <c:pt idx="8">
                  <c:v>0.73379441356089281</c:v>
                </c:pt>
                <c:pt idx="9">
                  <c:v>0.77082041532559309</c:v>
                </c:pt>
                <c:pt idx="10">
                  <c:v>0.8072655479784645</c:v>
                </c:pt>
                <c:pt idx="11">
                  <c:v>0.83607618726653754</c:v>
                </c:pt>
                <c:pt idx="12">
                  <c:v>0.85226594236226827</c:v>
                </c:pt>
                <c:pt idx="13">
                  <c:v>0.85351705755195484</c:v>
                </c:pt>
                <c:pt idx="14">
                  <c:v>0.8387775275044318</c:v>
                </c:pt>
                <c:pt idx="15">
                  <c:v>0.8121973271344568</c:v>
                </c:pt>
                <c:pt idx="16">
                  <c:v>0.77762048220124658</c:v>
                </c:pt>
                <c:pt idx="17">
                  <c:v>0.74018339187691551</c:v>
                </c:pt>
                <c:pt idx="18">
                  <c:v>0.70350705162427429</c:v>
                </c:pt>
                <c:pt idx="19">
                  <c:v>0.67071796584710042</c:v>
                </c:pt>
                <c:pt idx="20">
                  <c:v>0.64941769481783584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D-4C88-B6CD-96D8D536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85632"/>
        <c:axId val="706577432"/>
      </c:scatterChart>
      <c:valAx>
        <c:axId val="706585632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77432"/>
        <c:crosses val="autoZero"/>
        <c:crossBetween val="midCat"/>
      </c:valAx>
      <c:valAx>
        <c:axId val="70657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r_j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44404308836395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58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507</xdr:row>
      <xdr:rowOff>129540</xdr:rowOff>
    </xdr:from>
    <xdr:to>
      <xdr:col>10</xdr:col>
      <xdr:colOff>495300</xdr:colOff>
      <xdr:row>522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B295D8-866D-4EEB-99FF-E9718A9E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198120</xdr:colOff>
      <xdr:row>11</xdr:row>
      <xdr:rowOff>160020</xdr:rowOff>
    </xdr:from>
    <xdr:to>
      <xdr:col>15</xdr:col>
      <xdr:colOff>502920</xdr:colOff>
      <xdr:row>30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D4F511-C908-447C-B65C-0309B591D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518160</xdr:colOff>
      <xdr:row>21</xdr:row>
      <xdr:rowOff>60960</xdr:rowOff>
    </xdr:from>
    <xdr:to>
      <xdr:col>24</xdr:col>
      <xdr:colOff>213360</xdr:colOff>
      <xdr:row>36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B96C6F-5B68-49B7-A94D-52F40D270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</xdr:colOff>
      <xdr:row>1</xdr:row>
      <xdr:rowOff>160020</xdr:rowOff>
    </xdr:from>
    <xdr:to>
      <xdr:col>10</xdr:col>
      <xdr:colOff>365760</xdr:colOff>
      <xdr:row>4</xdr:row>
      <xdr:rowOff>129540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002607-1D38-4123-8F2B-3965D8B1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080" y="342900"/>
          <a:ext cx="277368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507</xdr:row>
      <xdr:rowOff>129540</xdr:rowOff>
    </xdr:from>
    <xdr:to>
      <xdr:col>10</xdr:col>
      <xdr:colOff>495300</xdr:colOff>
      <xdr:row>522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EA385-5DFD-4689-80CF-7A792B26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251460</xdr:colOff>
      <xdr:row>12</xdr:row>
      <xdr:rowOff>114300</xdr:rowOff>
    </xdr:from>
    <xdr:to>
      <xdr:col>15</xdr:col>
      <xdr:colOff>556260</xdr:colOff>
      <xdr:row>31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0A01AF-E0A9-4D30-AAD5-E2AD962A2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518160</xdr:colOff>
      <xdr:row>21</xdr:row>
      <xdr:rowOff>60960</xdr:rowOff>
    </xdr:from>
    <xdr:to>
      <xdr:col>24</xdr:col>
      <xdr:colOff>213360</xdr:colOff>
      <xdr:row>36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8D2B5F-8DC5-4D04-A1CE-A4B88C5BE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</xdr:colOff>
      <xdr:row>2</xdr:row>
      <xdr:rowOff>7620</xdr:rowOff>
    </xdr:from>
    <xdr:to>
      <xdr:col>10</xdr:col>
      <xdr:colOff>373380</xdr:colOff>
      <xdr:row>4</xdr:row>
      <xdr:rowOff>160020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24F0DF-249C-4373-A073-571E1D07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73380"/>
          <a:ext cx="277368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17838BE-BBF3-4459-B6C7-639626CA2F80}">
  <we:reference id="1e10eb66-9ba2-46e3-84ee-57e2a49831f0" version="3.0.0.1" store="EXCatalog" storeType="EXCatalog"/>
  <we:alternateReferences>
    <we:reference id="WA104100404" version="3.0.0.1" store="el-GR" storeType="OMEX"/>
  </we:alternateReferences>
  <we:properties>
    <we:property name="Gi4EEDMBcF1RakA1OR99HCc=" value="&quot;ew==&quot;"/>
    <we:property name="Gi4EEDMBcF1RakA3Og0=" value="&quot;bRZFRA==&quot;"/>
    <we:property name="Gi4EEDMBcF1RakALNwtGEDsZAAc0" value="&quot;eA==&quot;"/>
    <we:property name="Gi4EEDMBcF1RakALNwtGEDsZABYk" value="&quot;eWhRRXY=&quot;"/>
    <we:property name="Gi4EEDMBcF1RakALNwtGEDsZAgMg" value="&quot;eWhRRXcB&quot;"/>
    <we:property name="Gi4EEDMBcF1RakALNwtGEDsZBBsg" value="&quot;DhQm&quot;"/>
    <we:property name="Gi4EEDMBcF1RakALNwtGEDsZBhQ3" value="&quot;eWhRRXcAYEQ=&quot;"/>
    <we:property name="Gi4EEDMBcF1RakALNwtGEDsZBxAm" value="&quot;eWhRRXcAYEQ=&quot;"/>
    <we:property name="Gi4EEDMBcF1RakALNwtGEDsZCAU0" value="&quot;eWhYTA==&quot;"/>
    <we:property name="Gi4EEDMBcF1RakALNwtGEDsZCAUj" value="&quot;eg==&quot;"/>
    <we:property name="Gi4EEDMBcF1RakALNwtGEDsZCAUu" value="&quot;eA==&quot;"/>
    <we:property name="Gi4EEDMBcF1RakALNwtGEDsZDAYr" value="&quot;eQ==&quot;"/>
    <we:property name="Gi4EEDMBcF1RakALNwtGEDsZDAcz" value="&quot;eWhRQnI=&quot;"/>
    <we:property name="Gi4EEDMBcF1RakALNwtGEDsZDBAz" value="&quot;ew==&quot;"/>
    <we:property name="Gi4EEDMBcF1RakALNwtGEDsZDBsu" value="&quot;enY=&quot;"/>
    <we:property name="Gi4EEDMBcF1RakALNwtGEDsZDQU3" value="&quot;eQ==&quot;"/>
    <we:property name="Gi4EEDMBcF1RakALNwtGEDsZDQUz" value="&quot;eQ==&quot;"/>
    <we:property name="Gi4EEDMBcF1RakALNwtGEDsZDwE1" value="&quot;ew==&quot;"/>
    <we:property name="Gi4EEDMBcF1RakALNwtGEDsZDxAg" value="&quot;eA==&quot;"/>
    <we:property name="Gi4EEDMBcF1RakALNwtGEDsZEQci" value="&quot;eWhRRXcAYEQ=&quot;"/>
    <we:property name="Gi4EEDMBcF1RakALNwtGEDsZEgEm" value="&quot;eQ==&quot;"/>
    <we:property name="Gi4EEDMBcF1RakALNwtGEDsZEgY9" value="&quot;eHZR&quot;"/>
    <we:property name="Gi4EEDMBcF1RakALNwtGEDsZEhYr" value="&quot;eA==&quot;"/>
    <we:property name="Gi4EEDMBcF1RakALNwtGEDsZEhok" value="&quot;eQ==&quot;"/>
    <we:property name="Gi4EEDMBcF1RakALNwtGEDsZEwYj" value="&quot;eQ==&quot;"/>
    <we:property name="Gi4EEDMBcF1RakALNwtGEDsZExA0" value="&quot;fA==&quot;"/>
    <we:property name="Gi4EEDMBcF1RakALNwtGEDsZExcx" value="&quot;eA==&quot;"/>
    <we:property name="Gi4EEDMBcF1RakALNwtGEDsZExk/" value="&quot;eA==&quot;"/>
    <we:property name="Gi4EEDMBcF1RakALNwtGEDsZFRor" value="&quot;eWhRRXcB&quot;"/>
    <we:property name="Gi4EEDMBcF1RakAuORVZFCsqBAY=" value="&quot;bQFFRnYKdDJHdlA=&quot;"/>
    <we:property name="Gi4EEDMBcQYMLxcdKjhAByw=" value="&quot;eWhRRXcAYEQ=&quot;"/>
    <we:property name="Gi4EEDMBcQYMLxcdKjhCBi0=" value="&quot;eQ==&quot;"/>
    <we:property name="Gi4EEDMBcQYMLxcdKjhCECV3" value="&quot;aXpcVQ==&quot;"/>
    <we:property name="Gi4EEDMBcQYMLxcdKjhCEDo=" value="&quot;fA==&quot;"/>
    <we:property name="Gi4EEDMBcQYMLxcdKjhCFz8=" value="&quot;eA==&quot;"/>
    <we:property name="Gi4EEDMBcQYMLxcdKjhCGTE=" value="&quot;eA==&quot;"/>
    <we:property name="Gi4EEDMBcQYMLxcdKjhCHTp3" value="&quot;bQ1FRw==&quot;"/>
    <we:property name="Gi4EEDMBcQYMLxcdKjhDASg=" value="&quot;eQ==&quot;"/>
    <we:property name="Gi4EEDMBcQYMLxcdKjhDBjM=" value="&quot;eHZR&quot;"/>
    <we:property name="Gi4EEDMBcQYMLxcdKjhDFiU=" value="&quot;eA==&quot;"/>
    <we:property name="Gi4EEDMBcQYMLxcdKjhDGio=" value="&quot;eQ==&quot;"/>
    <we:property name="Gi4EEDMBcQYMLxcdKjhEGiU=" value="&quot;eWhRRXcB&quot;"/>
    <we:property name="Gi4EEDMBcQYMLxcdKjhRBzo=" value="&quot;eA==&quot;"/>
    <we:property name="Gi4EEDMBcQYMLxcdKjhRFio=" value="&quot;eWhRRXY=&quot;"/>
    <we:property name="Gi4EEDMBcQYMLxcdKjhTAy4=" value="&quot;eWhRRXcB&quot;"/>
    <we:property name="Gi4EEDMBcQYMLxcdKjhVGy4=" value="&quot;DhQm&quot;"/>
    <we:property name="Gi4EEDMBcQYMLxcdKjhWECg=" value="&quot;eWhRRXcAYEQ=&quot;"/>
    <we:property name="Gi4EEDMBcQYMLxcdKjhXFDk=" value="&quot;eWhRRXcAYEQ=&quot;"/>
    <we:property name="Gi4EEDMBcQYMLxcdKjhZBS0=" value="&quot;eg==&quot;"/>
    <we:property name="Gi4EEDMBcQYMLxcdKjhZBSA=" value="&quot;eA==&quot;"/>
    <we:property name="Gi4EEDMBcQYMLxcdKjhZBTo=" value="&quot;eWhYTA==&quot;"/>
    <we:property name="Gi4EEDMBcQYMLxcdKjhcBT0=" value="&quot;eQ==&quot;"/>
    <we:property name="Gi4EEDMBcQYMLxcdKjhcBTk=" value="&quot;eQ==&quot;"/>
    <we:property name="Gi4EEDMBcQYMLxcdKjhcHTp3" value="&quot;&quot;"/>
    <we:property name="Gi4EEDMBcQYMLxcdKjhdBiU=" value="&quot;eQ==&quot;"/>
    <we:property name="Gi4EEDMBcQYMLxcdKjhdBz0=" value="&quot;eWhRQnI=&quot;"/>
    <we:property name="Gi4EEDMBcQYMLxcdKjhdED0=" value="&quot;ew==&quot;"/>
    <we:property name="Gi4EEDMBcQYMLxcdKjhdGyA=" value="&quot;enY=&quot;"/>
    <we:property name="Gi4EEDMBcQYMLxcdKjheACQ=" value="&quot;eA==&quot;"/>
    <we:property name="Gi4EEDMBcQYMLxcdKjheATs=" value="&quot;ew==&quot;"/>
    <we:property name="Gi4EEDMBcQYMLxcdKjheEC4=" value="&quot;eA==&quot;"/>
    <we:property name="Gi4EEDMBcSMCMQgZOgtVBg==" value="&quot;bQFFRnYKdDJHdlA=&quot;"/>
    <we:property name="Gi4EEDMBcTgCOywRNg==" value="&quot;ew==&quot;"/>
    <we:property name="Gi4EEDMBcToBKQ==" value="&quot;&quot;"/>
    <we:property name="UniqueID" value="&quot;20225111654959008574&quot;"/>
    <we:property name="AQkkVAhSOg==" value="&quot;bQhFRw==&quot;"/>
    <we:property name="AQkkVDRfPAMGMT4dNgA=" value="&quot;DhQm&quot;"/>
    <we:property name="AQkkVApRKDgKLQ==" value="&quot;ew==&quot;"/>
    <we:property name="AQkkVBFRIhwCIQ0dKw==" value="&quot;bQFFRHYKdDJHdlA=&quot;"/>
    <we:property name="AQkkVDRfPAMGMT4UMBQB" value="&quot;bQFFRHYKdDJHdlA=&quot;"/>
    <we:property name="AQkkVDRfPAMGMT4KPQsB" value="&quot;aXpcVQ==&quot;"/>
    <we:property name="AQkkVDRfPAMGMT4KMBQB" value="&quot;eHY=&quot;"/>
    <we:property name="AQkkVDRfPAMGMT4UMBQC" value="&quot;bQ5FRw==&quot;"/>
    <we:property name="AQkkVDRfPAMGMT4KPQsC" value="&quot;aXpcVQ==&quot;"/>
    <we:property name="AQkkVDRfPAMGMT4KMBQC" value="&quot;bQ1FRw==&quot;"/>
    <we:property name="AQkkVDRfPAMGMT4WLQo=" value="&quot;ew==&quot;"/>
    <we:property name="AQkkVDRfPAMGMT4WPQA=" value="&quot;eA==&quot;"/>
    <we:property name="AQkkVDRfPAMGMT4IKgI=" value="&quot;eWhRRXcAYEQ=&quot;"/>
    <we:property name="AQkkVDRfPAMGMT4LOws=" value="&quot;eA==&quot;"/>
    <we:property name="AQkkVDRfPAMGMT4KNB8=" value="&quot;eA==&quot;"/>
    <we:property name="AQkkVDRfPAMGMT4MNws=" value="&quot;eWhRRXcB&quot;"/>
    <we:property name="AQkkVDRfPAMGMT4bLgA=" value="&quot;eWhRRXcB&quot;"/>
    <we:property name="AQkkVDRfPAMGMT4VKws=" value="&quot;eQ==&quot;"/>
    <we:property name="AQkkVDRfPAMGMT4LKx0=" value="&quot;eHZR&quot;"/>
    <we:property name="AQkkVDRfPAMGMT4KKwM=" value="&quot;eQ==&quot;"/>
    <we:property name="AQkkVDRfPAMGMT4VKhM=" value="&quot;eWhRQnI=&quot;"/>
    <we:property name="AQkkVDRfPAMGMT4VNg4=" value="&quot;enY=&quot;"/>
    <we:property name="AQkkVDRfPAMGMT4KOhE=" value="&quot;eA==&quot;"/>
    <we:property name="AQkkVDRfPAMGMT4WLBU=" value="&quot;ew==&quot;"/>
    <we:property name="AQkkVDRfPAMGMT4ZOwQ=" value="&quot;eWhRRXY=&quot;"/>
    <we:property name="AQkkVDRfPAMGMT4KPRQ=" value="&quot;fA==&quot;"/>
    <we:property name="AQkkVDRfPAMGMT4ZKhQ=" value="&quot;eA==&quot;"/>
    <we:property name="AQkkVDRfPAMGMT4LLAY=" value="&quot;eQ==&quot;"/>
    <we:property name="AQkkVDRfPAMGMT4VPRM=" value="&quot;ew==&quot;"/>
    <we:property name="AQkkVDRfPAMGMT4LNwQ=" value="&quot;eQ==&quot;"/>
    <we:property name="AQkkVDRfPAMGMT4UKBM=" value="&quot;eQ==&quot;"/>
    <we:property name="AQkkVDRfPAMGMT4UKBc=" value="&quot;eQ==&quot;"/>
    <we:property name="AQkkVDRfPAMGMT4fORc=" value="&quot;eWhRRXcAYEQ=&quot;"/>
    <we:property name="AQkkVDRfPAMGMT4RKBQ=" value="&quot;eWhYTA==&quot;"/>
    <we:property name="AQkkVDRfPAMGMT4ePQY=" value="&quot;eWhRRXcAYEQ=&quot;"/>
    <we:property name="AQkkVDRfPAMGMT4RKA4=" value="&quot;eA==&quot;"/>
    <we:property name="AQkkVDRfPAMGMT4RKAM=" value="&quot;eg==&quot;"/>
  </we:properties>
  <we:bindings>
    <we:binding id="Sheet1refEdit" type="matrix" appref="{3DEF6ED2-177F-47D3-9C14-EB00F2FC7078}"/>
    <we:binding id="Sheet1Worker" type="matrix" appref="{8E3066FC-4A7F-48E0-B24A-AAEF4727B5A5}"/>
    <we:binding id="refEdit" type="matrix" appref="{60E26656-B1D7-4F48-885F-9C5E1CB82ADF}"/>
    <we:binding id="Worker" type="matrix" appref="{D518C7FE-B90D-40BD-988A-C83D693459F5}"/>
    <we:binding id="Obj" type="matrix" appref="{35BB21B8-E814-4D42-A672-7DD464799B86}"/>
    <we:binding id="Var0" type="matrix" appref="{AD4C875A-3C93-471A-85A3-A27111BB110A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EDD0-88BF-4542-ABF0-5A3539A907F4}">
  <dimension ref="A1:XFD1048575"/>
  <sheetViews>
    <sheetView tabSelected="1" workbookViewId="0">
      <selection activeCell="M5" sqref="M5"/>
    </sheetView>
  </sheetViews>
  <sheetFormatPr defaultRowHeight="14.4" x14ac:dyDescent="0.3"/>
  <cols>
    <col min="13" max="13" width="10.109375" customWidth="1"/>
  </cols>
  <sheetData>
    <row r="1" spans="2:21" x14ac:dyDescent="0.3">
      <c r="B1" s="3" t="s">
        <v>8</v>
      </c>
      <c r="C1" s="3" t="s">
        <v>9</v>
      </c>
      <c r="D1" s="3" t="s">
        <v>10</v>
      </c>
      <c r="E1" s="3"/>
      <c r="F1" s="3"/>
      <c r="G1" s="3" t="s">
        <v>7</v>
      </c>
      <c r="H1" s="3" t="s">
        <v>11</v>
      </c>
      <c r="I1" s="3" t="s">
        <v>12</v>
      </c>
      <c r="J1" s="3" t="s">
        <v>13</v>
      </c>
      <c r="K1" s="3" t="s">
        <v>14</v>
      </c>
      <c r="L1" s="3"/>
      <c r="M1" s="3" t="s">
        <v>18</v>
      </c>
      <c r="N1" s="3" t="s">
        <v>17</v>
      </c>
    </row>
    <row r="2" spans="2:21" x14ac:dyDescent="0.3">
      <c r="B2">
        <f>AVERAGE(B31:B530)</f>
        <v>11.935155462680896</v>
      </c>
      <c r="C2">
        <f>AVERAGE(C31:C530)</f>
        <v>2.1820031979831507</v>
      </c>
      <c r="D2">
        <f>B2-G53*C2</f>
        <v>9.0671497619439378E-2</v>
      </c>
      <c r="G2">
        <f t="array" ref="G2">SUM(G11:G51*F11:F51)/SUM(G11:G51)</f>
        <v>5.0447365408724059</v>
      </c>
      <c r="H2">
        <f t="array" ref="H2">SUM(H12:H50^2)</f>
        <v>2.000001990649181E-2</v>
      </c>
      <c r="I2">
        <f t="array" ref="I2">8*SUM(G11:G51^2)</f>
        <v>22.013834602844501</v>
      </c>
      <c r="J2">
        <f>H2/I2</f>
        <v>9.085204948304428E-4</v>
      </c>
      <c r="K2">
        <v>0.02</v>
      </c>
      <c r="M2">
        <f>AVERAGE(M31:M530)</f>
        <v>11.581593229257162</v>
      </c>
      <c r="N2" s="2">
        <f>AVERAGE(N51:N530)</f>
        <v>1.549945827883523</v>
      </c>
      <c r="O2" s="2" t="s">
        <v>21</v>
      </c>
      <c r="P2" s="2"/>
      <c r="Q2" s="2"/>
      <c r="R2" s="2"/>
      <c r="S2" s="2"/>
      <c r="T2" s="2"/>
      <c r="U2" s="2"/>
    </row>
    <row r="3" spans="2:21" x14ac:dyDescent="0.3">
      <c r="B3">
        <f>VAR(B31:B530)</f>
        <v>15.367546145041519</v>
      </c>
      <c r="C3">
        <f>VAR(C31:C530)</f>
        <v>0.66889585999204793</v>
      </c>
      <c r="M3">
        <f>VAR(M31:M530)</f>
        <v>11.895239156254284</v>
      </c>
      <c r="N3">
        <f>N2/B3</f>
        <v>0.10085838124414075</v>
      </c>
    </row>
    <row r="4" spans="2:21" x14ac:dyDescent="0.3">
      <c r="L4" s="3" t="s">
        <v>23</v>
      </c>
      <c r="M4" s="3"/>
      <c r="N4" s="5">
        <f>1-N3</f>
        <v>0.8991416187558593</v>
      </c>
      <c r="P4">
        <f>N2^0.5</f>
        <v>1.2449682035632568</v>
      </c>
      <c r="Q4">
        <f>N2+10*H2</f>
        <v>1.749946026948441</v>
      </c>
    </row>
    <row r="5" spans="2:21" x14ac:dyDescent="0.3">
      <c r="M5" s="5"/>
      <c r="N5" s="5"/>
      <c r="O5" s="5"/>
      <c r="P5" s="5"/>
      <c r="Q5" s="5"/>
      <c r="R5" s="5"/>
      <c r="S5" s="5"/>
      <c r="T5" s="5"/>
      <c r="U5" s="5"/>
    </row>
    <row r="7" spans="2:21" x14ac:dyDescent="0.3">
      <c r="B7" s="3" t="s">
        <v>2</v>
      </c>
      <c r="C7" s="3" t="s">
        <v>1</v>
      </c>
      <c r="D7" s="3"/>
      <c r="E7" s="3"/>
      <c r="F7" s="3" t="s">
        <v>20</v>
      </c>
      <c r="G7" s="3" t="s">
        <v>3</v>
      </c>
      <c r="H7" s="3" t="s">
        <v>6</v>
      </c>
      <c r="I7" s="3"/>
      <c r="J7" s="3"/>
      <c r="K7" s="3" t="s">
        <v>5</v>
      </c>
      <c r="L7" s="3"/>
      <c r="M7" s="3" t="s">
        <v>15</v>
      </c>
      <c r="N7" s="3" t="s">
        <v>16</v>
      </c>
      <c r="O7" s="3"/>
      <c r="P7" s="3"/>
      <c r="Q7" s="3"/>
      <c r="R7" s="3" t="s">
        <v>22</v>
      </c>
    </row>
    <row r="11" spans="2:21" x14ac:dyDescent="0.3">
      <c r="F11">
        <v>-20</v>
      </c>
      <c r="G11" s="4">
        <v>0</v>
      </c>
      <c r="K11">
        <f>INDEX($G$11:$G$51,-$F$11-F11+1)</f>
        <v>3.2214504173661E-2</v>
      </c>
      <c r="N11" t="s">
        <v>19</v>
      </c>
    </row>
    <row r="12" spans="2:21" x14ac:dyDescent="0.3">
      <c r="F12">
        <f>F11+1</f>
        <v>-19</v>
      </c>
      <c r="G12" s="4">
        <v>0</v>
      </c>
      <c r="H12">
        <f t="shared" ref="H12:H50" si="0">(G11+G13-2*G12)</f>
        <v>0</v>
      </c>
      <c r="K12">
        <f t="shared" ref="K12:K51" si="1">INDEX($G$11:$G$51,-$F$11-F12+1)</f>
        <v>2.2496063477935927E-2</v>
      </c>
    </row>
    <row r="13" spans="2:21" x14ac:dyDescent="0.3">
      <c r="F13">
        <f t="shared" ref="F13:F51" si="2">F12+1</f>
        <v>-18</v>
      </c>
      <c r="G13" s="4">
        <v>0</v>
      </c>
      <c r="H13">
        <f t="shared" si="0"/>
        <v>0</v>
      </c>
      <c r="K13">
        <f t="shared" si="1"/>
        <v>1.305276415938748E-2</v>
      </c>
    </row>
    <row r="14" spans="2:21" x14ac:dyDescent="0.3">
      <c r="F14">
        <f t="shared" si="2"/>
        <v>-17</v>
      </c>
      <c r="G14" s="4">
        <v>0</v>
      </c>
      <c r="H14">
        <f t="shared" si="0"/>
        <v>0</v>
      </c>
      <c r="K14">
        <f t="shared" si="1"/>
        <v>4.9439002556635409E-3</v>
      </c>
    </row>
    <row r="15" spans="2:21" x14ac:dyDescent="0.3">
      <c r="F15">
        <f t="shared" si="2"/>
        <v>-16</v>
      </c>
      <c r="G15" s="4">
        <v>0</v>
      </c>
      <c r="H15">
        <f t="shared" si="0"/>
        <v>0</v>
      </c>
      <c r="K15">
        <f t="shared" si="1"/>
        <v>2.2200022777254719E-4</v>
      </c>
    </row>
    <row r="16" spans="2:21" x14ac:dyDescent="0.3">
      <c r="F16">
        <f t="shared" si="2"/>
        <v>-15</v>
      </c>
      <c r="G16" s="4">
        <v>0</v>
      </c>
      <c r="H16">
        <f t="shared" si="0"/>
        <v>0</v>
      </c>
      <c r="K16">
        <f t="shared" si="1"/>
        <v>1.2624575741588019E-3</v>
      </c>
    </row>
    <row r="17" spans="1:19" x14ac:dyDescent="0.3">
      <c r="A17">
        <f t="shared" ref="A17:A28" si="3">A18-1</f>
        <v>-13</v>
      </c>
      <c r="F17">
        <f t="shared" si="2"/>
        <v>-14</v>
      </c>
      <c r="G17" s="4">
        <v>0</v>
      </c>
      <c r="H17">
        <f t="shared" si="0"/>
        <v>0</v>
      </c>
      <c r="K17">
        <f t="shared" si="1"/>
        <v>1.0707013109324738E-2</v>
      </c>
    </row>
    <row r="18" spans="1:19" x14ac:dyDescent="0.3">
      <c r="A18">
        <f t="shared" si="3"/>
        <v>-12</v>
      </c>
      <c r="F18">
        <f t="shared" si="2"/>
        <v>-13</v>
      </c>
      <c r="G18" s="4">
        <v>0</v>
      </c>
      <c r="H18">
        <f t="shared" si="0"/>
        <v>0</v>
      </c>
      <c r="K18">
        <f t="shared" si="1"/>
        <v>3.045855356014289E-2</v>
      </c>
    </row>
    <row r="19" spans="1:19" x14ac:dyDescent="0.3">
      <c r="A19">
        <f t="shared" si="3"/>
        <v>-11</v>
      </c>
      <c r="F19">
        <f t="shared" si="2"/>
        <v>-12</v>
      </c>
      <c r="G19" s="4">
        <v>0</v>
      </c>
      <c r="H19">
        <f t="shared" si="0"/>
        <v>0</v>
      </c>
      <c r="K19">
        <f t="shared" si="1"/>
        <v>6.3204847584891977E-2</v>
      </c>
    </row>
    <row r="20" spans="1:19" x14ac:dyDescent="0.3">
      <c r="A20">
        <f t="shared" si="3"/>
        <v>-10</v>
      </c>
      <c r="F20">
        <f t="shared" si="2"/>
        <v>-11</v>
      </c>
      <c r="G20" s="4">
        <v>0</v>
      </c>
      <c r="H20">
        <f t="shared" si="0"/>
        <v>0</v>
      </c>
      <c r="K20">
        <f t="shared" si="1"/>
        <v>0.11235128716427741</v>
      </c>
      <c r="R20">
        <f t="array" ref="R20">CORREL($C$31:$C$530,B21:B520)</f>
        <v>0.60709350243438631</v>
      </c>
      <c r="S20">
        <f>CORREL($C$31:$C$530,M21:M520)</f>
        <v>0.60974386370184364</v>
      </c>
    </row>
    <row r="21" spans="1:19" x14ac:dyDescent="0.3">
      <c r="A21">
        <f t="shared" si="3"/>
        <v>-9</v>
      </c>
      <c r="F21">
        <f t="shared" si="2"/>
        <v>-10</v>
      </c>
      <c r="G21" s="4">
        <v>0</v>
      </c>
      <c r="H21">
        <f t="shared" si="0"/>
        <v>0</v>
      </c>
      <c r="K21">
        <f t="shared" si="1"/>
        <v>0.17981890654856342</v>
      </c>
      <c r="R21">
        <f t="array" ref="R21">CORREL($C$31:$C$530,B22:B521)</f>
        <v>0.59879320815471992</v>
      </c>
      <c r="S21">
        <f t="shared" ref="S21:S40" si="4">CORREL($C$31:$C$530,M22:M521)</f>
        <v>0.61718225796470583</v>
      </c>
    </row>
    <row r="22" spans="1:19" x14ac:dyDescent="0.3">
      <c r="A22">
        <f t="shared" si="3"/>
        <v>-8</v>
      </c>
      <c r="F22">
        <f t="shared" si="2"/>
        <v>-9</v>
      </c>
      <c r="G22" s="4">
        <v>0</v>
      </c>
      <c r="H22">
        <f t="shared" si="0"/>
        <v>0</v>
      </c>
      <c r="K22">
        <f t="shared" si="1"/>
        <v>0.26519169603594794</v>
      </c>
      <c r="R22">
        <f t="array" ref="R22">CORREL($C$31:$C$530,B23:B522)</f>
        <v>0.60115580815691649</v>
      </c>
      <c r="S22">
        <f t="shared" si="4"/>
        <v>0.62391345558185418</v>
      </c>
    </row>
    <row r="23" spans="1:19" x14ac:dyDescent="0.3">
      <c r="A23">
        <f t="shared" si="3"/>
        <v>-7</v>
      </c>
      <c r="F23">
        <f t="shared" si="2"/>
        <v>-8</v>
      </c>
      <c r="G23" s="4">
        <v>0</v>
      </c>
      <c r="H23">
        <f t="shared" si="0"/>
        <v>0</v>
      </c>
      <c r="K23">
        <f t="shared" si="1"/>
        <v>0.36460551378688294</v>
      </c>
      <c r="R23">
        <f t="array" ref="R23">CORREL($C$31:$C$530,B24:B523)</f>
        <v>0.6084983659755655</v>
      </c>
      <c r="S23">
        <f t="shared" si="4"/>
        <v>0.62872672643003269</v>
      </c>
    </row>
    <row r="24" spans="1:19" x14ac:dyDescent="0.3">
      <c r="A24">
        <f t="shared" si="3"/>
        <v>-6</v>
      </c>
      <c r="F24">
        <f t="shared" si="2"/>
        <v>-7</v>
      </c>
      <c r="G24" s="4">
        <v>0</v>
      </c>
      <c r="H24">
        <f t="shared" si="0"/>
        <v>0</v>
      </c>
      <c r="K24">
        <f t="shared" si="1"/>
        <v>0.4698632425795044</v>
      </c>
      <c r="R24">
        <f t="array" ref="R24">CORREL($C$31:$C$530,B25:B524)</f>
        <v>0.62289839218613596</v>
      </c>
      <c r="S24">
        <f t="shared" si="4"/>
        <v>0.63061600128147755</v>
      </c>
    </row>
    <row r="25" spans="1:19" x14ac:dyDescent="0.3">
      <c r="A25">
        <f t="shared" si="3"/>
        <v>-5</v>
      </c>
      <c r="F25">
        <f t="shared" si="2"/>
        <v>-6</v>
      </c>
      <c r="G25" s="4">
        <v>0</v>
      </c>
      <c r="H25">
        <f t="shared" si="0"/>
        <v>0</v>
      </c>
      <c r="K25">
        <f t="shared" si="1"/>
        <v>0.56862746459984204</v>
      </c>
      <c r="R25">
        <f t="array" ref="R25">CORREL($C$31:$C$530,B26:B525)</f>
        <v>0.62841758683805671</v>
      </c>
      <c r="S25">
        <f t="shared" si="4"/>
        <v>0.63367711112761871</v>
      </c>
    </row>
    <row r="26" spans="1:19" x14ac:dyDescent="0.3">
      <c r="A26">
        <f t="shared" si="3"/>
        <v>-4</v>
      </c>
      <c r="F26">
        <f t="shared" si="2"/>
        <v>-5</v>
      </c>
      <c r="G26" s="4">
        <v>0</v>
      </c>
      <c r="H26">
        <f t="shared" si="0"/>
        <v>0</v>
      </c>
      <c r="K26">
        <f t="shared" si="1"/>
        <v>0.64632188834658777</v>
      </c>
      <c r="R26">
        <f t="array" ref="R26">CORREL($C$31:$C$530,B27:B526)</f>
        <v>0.63247157322274028</v>
      </c>
      <c r="S26">
        <f t="shared" si="4"/>
        <v>0.63933218460534103</v>
      </c>
    </row>
    <row r="27" spans="1:19" x14ac:dyDescent="0.3">
      <c r="A27">
        <f t="shared" si="3"/>
        <v>-3</v>
      </c>
      <c r="F27">
        <f t="shared" si="2"/>
        <v>-4</v>
      </c>
      <c r="G27" s="4">
        <v>0</v>
      </c>
      <c r="H27">
        <f t="shared" si="0"/>
        <v>0</v>
      </c>
      <c r="K27">
        <f t="shared" si="1"/>
        <v>0.68600416296148292</v>
      </c>
      <c r="R27">
        <f t="array" ref="R27">CORREL($C$31:$C$530,B28:B527)</f>
        <v>0.657978257117253</v>
      </c>
      <c r="S27">
        <f t="shared" si="4"/>
        <v>0.64897783671210718</v>
      </c>
    </row>
    <row r="28" spans="1:19" x14ac:dyDescent="0.3">
      <c r="A28">
        <f t="shared" si="3"/>
        <v>-2</v>
      </c>
      <c r="F28">
        <f t="shared" si="2"/>
        <v>-3</v>
      </c>
      <c r="G28" s="4">
        <v>0</v>
      </c>
      <c r="H28">
        <f t="shared" si="0"/>
        <v>0</v>
      </c>
      <c r="K28">
        <f t="shared" si="1"/>
        <v>0.67225544346587185</v>
      </c>
      <c r="R28">
        <f t="array" ref="R28">CORREL($C$31:$C$530,B29:B528)</f>
        <v>0.68282354619894281</v>
      </c>
      <c r="S28">
        <f t="shared" si="4"/>
        <v>0.66223385620376729</v>
      </c>
    </row>
    <row r="29" spans="1:19" x14ac:dyDescent="0.3">
      <c r="A29">
        <f>A30-1</f>
        <v>-1</v>
      </c>
      <c r="F29">
        <f t="shared" si="2"/>
        <v>-2</v>
      </c>
      <c r="G29" s="4">
        <v>0</v>
      </c>
      <c r="H29">
        <f t="shared" si="0"/>
        <v>0</v>
      </c>
      <c r="K29">
        <f t="shared" si="1"/>
        <v>0.5938712562244749</v>
      </c>
      <c r="R29">
        <f t="array" ref="R29">CORREL($C$31:$C$530,B30:B529)</f>
        <v>0.72487885127196228</v>
      </c>
      <c r="S29">
        <f t="shared" si="4"/>
        <v>0.6878105101089742</v>
      </c>
    </row>
    <row r="30" spans="1:19" x14ac:dyDescent="0.3">
      <c r="A30">
        <v>0</v>
      </c>
      <c r="B30" s="1" t="s">
        <v>0</v>
      </c>
      <c r="C30" t="s">
        <v>4</v>
      </c>
      <c r="F30">
        <f t="shared" si="2"/>
        <v>-1</v>
      </c>
      <c r="G30" s="4">
        <v>0</v>
      </c>
      <c r="K30">
        <f t="shared" si="1"/>
        <v>0.44806638367908924</v>
      </c>
      <c r="R30">
        <f t="array" ref="R30">CORREL($C$31:$C$530,B31:B530)</f>
        <v>0.80084819083701952</v>
      </c>
      <c r="S30">
        <f t="shared" si="4"/>
        <v>0.73385608514854106</v>
      </c>
    </row>
    <row r="31" spans="1:19" x14ac:dyDescent="0.3">
      <c r="A31">
        <v>1</v>
      </c>
      <c r="B31">
        <v>13.915488608400578</v>
      </c>
      <c r="C31">
        <v>2.701654002333175</v>
      </c>
      <c r="F31">
        <f t="shared" si="2"/>
        <v>0</v>
      </c>
      <c r="G31" s="4">
        <v>0.24272215624650995</v>
      </c>
      <c r="H31">
        <f t="shared" si="0"/>
        <v>-3.737792881393065E-2</v>
      </c>
      <c r="K31">
        <f t="shared" si="1"/>
        <v>0.24272215624650995</v>
      </c>
      <c r="R31">
        <f t="array" ref="R31">CORREL($C$31:$C$530,B32:B531)</f>
        <v>0.83641581797580289</v>
      </c>
      <c r="S31">
        <f t="shared" si="4"/>
        <v>0.78228323862655436</v>
      </c>
    </row>
    <row r="32" spans="1:19" x14ac:dyDescent="0.3">
      <c r="A32">
        <f>1+A31</f>
        <v>2</v>
      </c>
      <c r="B32">
        <v>11.756215664968432</v>
      </c>
      <c r="C32">
        <v>1.9503821681916265</v>
      </c>
      <c r="F32">
        <f t="shared" si="2"/>
        <v>1</v>
      </c>
      <c r="G32" s="4">
        <v>0.44806638367908924</v>
      </c>
      <c r="H32">
        <f t="shared" si="0"/>
        <v>-5.9539354887193641E-2</v>
      </c>
      <c r="K32">
        <f t="shared" si="1"/>
        <v>0</v>
      </c>
      <c r="M32" t="str">
        <f t="array" ref="M32">IFERROR(SUM($K$11:$K$51*C12:C52),"")</f>
        <v/>
      </c>
      <c r="R32">
        <f t="array" ref="R32">CORREL($C$31:$C$530,B33:B532)</f>
        <v>0.84303816094342421</v>
      </c>
      <c r="S32">
        <f t="shared" si="4"/>
        <v>0.82132447409288067</v>
      </c>
    </row>
    <row r="33" spans="1:19" x14ac:dyDescent="0.3">
      <c r="A33">
        <f t="shared" ref="A33:A96" si="5">1+A32</f>
        <v>3</v>
      </c>
      <c r="B33">
        <v>10.575497327440363</v>
      </c>
      <c r="C33">
        <v>2.3640281467655813</v>
      </c>
      <c r="F33">
        <f t="shared" si="2"/>
        <v>2</v>
      </c>
      <c r="G33" s="4">
        <v>0.5938712562244749</v>
      </c>
      <c r="H33">
        <f t="shared" si="0"/>
        <v>-6.7420685303988703E-2</v>
      </c>
      <c r="K33">
        <f t="shared" si="1"/>
        <v>0</v>
      </c>
      <c r="M33" t="str">
        <f t="array" ref="M33">IFERROR(SUM($K$11:$K$51*C13:C53),"")</f>
        <v/>
      </c>
      <c r="R33">
        <f t="array" ref="R33">CORREL($C$31:$C$530,B34:B533)</f>
        <v>0.84455433020737469</v>
      </c>
      <c r="S33">
        <f t="shared" si="4"/>
        <v>0.84602155238759524</v>
      </c>
    </row>
    <row r="34" spans="1:19" x14ac:dyDescent="0.3">
      <c r="A34">
        <f t="shared" si="5"/>
        <v>4</v>
      </c>
      <c r="B34">
        <v>10.544668374594549</v>
      </c>
      <c r="C34">
        <v>2.2497017979862881</v>
      </c>
      <c r="F34">
        <f t="shared" si="2"/>
        <v>3</v>
      </c>
      <c r="G34" s="4">
        <v>0.67225544346587185</v>
      </c>
      <c r="H34">
        <f t="shared" si="0"/>
        <v>-6.463546774578588E-2</v>
      </c>
      <c r="K34">
        <f t="shared" si="1"/>
        <v>0</v>
      </c>
      <c r="M34" t="str">
        <f t="array" ref="M34">IFERROR(SUM($K$11:$K$51*C14:C54),"")</f>
        <v/>
      </c>
      <c r="R34">
        <f t="array" ref="R34">CORREL($C$31:$C$530,B35:B534)</f>
        <v>0.81898564022138554</v>
      </c>
      <c r="S34">
        <f t="shared" si="4"/>
        <v>0.85299092207405502</v>
      </c>
    </row>
    <row r="35" spans="1:19" x14ac:dyDescent="0.3">
      <c r="A35">
        <f t="shared" si="5"/>
        <v>5</v>
      </c>
      <c r="B35">
        <v>11.135577494120163</v>
      </c>
      <c r="C35">
        <v>2.3565087338296897</v>
      </c>
      <c r="F35">
        <f t="shared" si="2"/>
        <v>4</v>
      </c>
      <c r="G35" s="4">
        <v>0.68600416296148292</v>
      </c>
      <c r="H35">
        <f t="shared" si="0"/>
        <v>-5.3430994110506225E-2</v>
      </c>
      <c r="K35">
        <f t="shared" si="1"/>
        <v>0</v>
      </c>
      <c r="M35" t="str">
        <f t="array" ref="M35">IFERROR(SUM($K$11:$K$51*C15:C55),"")</f>
        <v/>
      </c>
      <c r="R35">
        <f t="array" ref="R35">CORREL($C$31:$C$530,B36:B535)</f>
        <v>0.79799873085878525</v>
      </c>
      <c r="S35">
        <f t="shared" si="4"/>
        <v>0.84508412958872159</v>
      </c>
    </row>
    <row r="36" spans="1:19" x14ac:dyDescent="0.3">
      <c r="A36">
        <f t="shared" si="5"/>
        <v>6</v>
      </c>
      <c r="B36">
        <v>11.604072164961538</v>
      </c>
      <c r="C36">
        <v>2.9330223294771662</v>
      </c>
      <c r="F36">
        <f t="shared" si="2"/>
        <v>5</v>
      </c>
      <c r="G36" s="4">
        <v>0.64632188834658777</v>
      </c>
      <c r="H36">
        <f t="shared" si="0"/>
        <v>-3.8012149131850581E-2</v>
      </c>
      <c r="K36">
        <f t="shared" si="1"/>
        <v>0</v>
      </c>
      <c r="M36" t="str">
        <f t="array" ref="M36">IFERROR(SUM($K$11:$K$51*C16:C56),"")</f>
        <v/>
      </c>
      <c r="R36">
        <f t="array" ref="R36">CORREL($C$31:$C$530,B37:B536)</f>
        <v>0.75440229627182531</v>
      </c>
      <c r="S36">
        <f t="shared" si="4"/>
        <v>0.82468959254351459</v>
      </c>
    </row>
    <row r="37" spans="1:19" x14ac:dyDescent="0.3">
      <c r="A37">
        <f t="shared" si="5"/>
        <v>7</v>
      </c>
      <c r="B37">
        <v>11.47052857120978</v>
      </c>
      <c r="C37">
        <v>2.1761601518087881</v>
      </c>
      <c r="F37">
        <f t="shared" si="2"/>
        <v>6</v>
      </c>
      <c r="G37" s="4">
        <v>0.56862746459984204</v>
      </c>
      <c r="H37">
        <f t="shared" si="0"/>
        <v>-2.10697982735919E-2</v>
      </c>
      <c r="K37">
        <f t="shared" si="1"/>
        <v>0</v>
      </c>
      <c r="M37" t="str">
        <f t="array" ref="M37">IFERROR(SUM($K$11:$K$51*C17:C57),"")</f>
        <v/>
      </c>
      <c r="R37">
        <f t="array" ref="R37">CORREL($C$31:$C$530,B38:B537)</f>
        <v>0.73032545135219296</v>
      </c>
      <c r="S37">
        <f t="shared" si="4"/>
        <v>0.79524696852973187</v>
      </c>
    </row>
    <row r="38" spans="1:19" x14ac:dyDescent="0.3">
      <c r="A38">
        <f t="shared" si="5"/>
        <v>8</v>
      </c>
      <c r="B38">
        <v>10.396612717448859</v>
      </c>
      <c r="C38">
        <v>2.0240711669427394</v>
      </c>
      <c r="F38">
        <f t="shared" si="2"/>
        <v>7</v>
      </c>
      <c r="G38" s="4">
        <v>0.4698632425795044</v>
      </c>
      <c r="H38">
        <f t="shared" si="0"/>
        <v>-6.4935067722837747E-3</v>
      </c>
      <c r="K38">
        <f t="shared" si="1"/>
        <v>0</v>
      </c>
      <c r="M38" t="str">
        <f t="array" ref="M38">IFERROR(SUM($K$11:$K$51*C18:C58),"")</f>
        <v/>
      </c>
      <c r="R38">
        <f t="array" ref="R38">CORREL($C$31:$C$530,B39:B538)</f>
        <v>0.68717849948812815</v>
      </c>
      <c r="S38">
        <f t="shared" si="4"/>
        <v>0.76050694548371311</v>
      </c>
    </row>
    <row r="39" spans="1:19" x14ac:dyDescent="0.3">
      <c r="A39">
        <f t="shared" si="5"/>
        <v>9</v>
      </c>
      <c r="B39">
        <v>9.9074231866673692</v>
      </c>
      <c r="C39">
        <v>2.3866860865191928</v>
      </c>
      <c r="F39">
        <f t="shared" si="2"/>
        <v>8</v>
      </c>
      <c r="G39" s="4">
        <v>0.36460551378688294</v>
      </c>
      <c r="H39">
        <f t="shared" si="0"/>
        <v>5.843911041686467E-3</v>
      </c>
      <c r="K39">
        <f t="shared" si="1"/>
        <v>0</v>
      </c>
      <c r="M39" t="str">
        <f t="array" ref="M39">IFERROR(SUM($K$11:$K$51*C19:C59),"")</f>
        <v/>
      </c>
      <c r="R39">
        <f t="array" ref="R39">CORREL($C$31:$C$530,B40:B539)</f>
        <v>0.66029632918215275</v>
      </c>
      <c r="S39">
        <f t="shared" si="4"/>
        <v>0.72475715298338483</v>
      </c>
    </row>
    <row r="40" spans="1:19" x14ac:dyDescent="0.3">
      <c r="A40">
        <f t="shared" si="5"/>
        <v>10</v>
      </c>
      <c r="B40">
        <v>12.265668100585351</v>
      </c>
      <c r="C40">
        <v>2.5245304722282338</v>
      </c>
      <c r="F40">
        <f t="shared" si="2"/>
        <v>9</v>
      </c>
      <c r="G40" s="4">
        <v>0.26519169603594794</v>
      </c>
      <c r="H40">
        <f t="shared" si="0"/>
        <v>1.404102826355047E-2</v>
      </c>
      <c r="K40">
        <f t="shared" si="1"/>
        <v>0</v>
      </c>
      <c r="M40" t="str">
        <f t="array" ref="M40">IFERROR(SUM($K$11:$K$51*C20:C60),"")</f>
        <v/>
      </c>
      <c r="R40">
        <f t="array" ref="R40">CORREL($C$31:$C$530,B41:B540)</f>
        <v>0.63948317845354075</v>
      </c>
      <c r="S40">
        <f t="shared" si="4"/>
        <v>0.69688262745422747</v>
      </c>
    </row>
    <row r="41" spans="1:19" x14ac:dyDescent="0.3">
      <c r="A41">
        <f t="shared" si="5"/>
        <v>11</v>
      </c>
      <c r="B41">
        <v>11.920433874559633</v>
      </c>
      <c r="C41">
        <v>2.4321944581246084</v>
      </c>
      <c r="F41">
        <f t="shared" si="2"/>
        <v>10</v>
      </c>
      <c r="G41" s="4">
        <v>0.17981890654856342</v>
      </c>
      <c r="H41">
        <f t="shared" si="0"/>
        <v>1.79051701030985E-2</v>
      </c>
      <c r="K41">
        <f t="shared" si="1"/>
        <v>0</v>
      </c>
      <c r="M41" t="str">
        <f t="array" ref="M41">IFERROR(SUM($K$11:$K$51*C21:C61),"")</f>
        <v/>
      </c>
    </row>
    <row r="42" spans="1:19" x14ac:dyDescent="0.3">
      <c r="A42">
        <f t="shared" si="5"/>
        <v>12</v>
      </c>
      <c r="B42">
        <v>12.922529695634999</v>
      </c>
      <c r="C42">
        <v>1.9477204520215978</v>
      </c>
      <c r="F42">
        <f t="shared" si="2"/>
        <v>11</v>
      </c>
      <c r="G42" s="4">
        <v>0.11235128716427741</v>
      </c>
      <c r="H42">
        <f t="shared" si="0"/>
        <v>1.8321179804900584E-2</v>
      </c>
      <c r="K42">
        <f t="shared" si="1"/>
        <v>0</v>
      </c>
      <c r="M42" t="str">
        <f t="array" ref="M42">IFERROR(SUM($K$11:$K$51*C22:C62),"")</f>
        <v/>
      </c>
    </row>
    <row r="43" spans="1:19" x14ac:dyDescent="0.3">
      <c r="A43">
        <f t="shared" si="5"/>
        <v>13</v>
      </c>
      <c r="B43">
        <v>13.62997650982539</v>
      </c>
      <c r="C43">
        <v>2.1379781731098051</v>
      </c>
      <c r="F43">
        <f t="shared" si="2"/>
        <v>12</v>
      </c>
      <c r="G43" s="4">
        <v>6.3204847584891977E-2</v>
      </c>
      <c r="H43">
        <f t="shared" si="0"/>
        <v>1.6400145554636342E-2</v>
      </c>
      <c r="K43">
        <f t="shared" si="1"/>
        <v>0</v>
      </c>
      <c r="M43" t="str">
        <f t="array" ref="M43">IFERROR(SUM($K$11:$K$51*C23:C63),"")</f>
        <v/>
      </c>
    </row>
    <row r="44" spans="1:19" x14ac:dyDescent="0.3">
      <c r="A44">
        <f t="shared" si="5"/>
        <v>14</v>
      </c>
      <c r="B44">
        <v>12.317493208911577</v>
      </c>
      <c r="C44">
        <v>2.0437973844595532</v>
      </c>
      <c r="F44">
        <f t="shared" si="2"/>
        <v>13</v>
      </c>
      <c r="G44" s="4">
        <v>3.045855356014289E-2</v>
      </c>
      <c r="H44">
        <f t="shared" si="0"/>
        <v>1.2994753573930928E-2</v>
      </c>
      <c r="K44">
        <f t="shared" si="1"/>
        <v>0</v>
      </c>
      <c r="M44" t="str">
        <f t="array" ref="M44">IFERROR(SUM($K$11:$K$51*C24:C64),"")</f>
        <v/>
      </c>
    </row>
    <row r="45" spans="1:19" x14ac:dyDescent="0.3">
      <c r="A45">
        <f t="shared" si="5"/>
        <v>15</v>
      </c>
      <c r="B45">
        <v>12.972404861009098</v>
      </c>
      <c r="C45">
        <v>1.9201758812041465</v>
      </c>
      <c r="F45">
        <f t="shared" si="2"/>
        <v>14</v>
      </c>
      <c r="G45" s="4">
        <v>1.0707013109324738E-2</v>
      </c>
      <c r="H45">
        <f t="shared" si="0"/>
        <v>1.0306984915652212E-2</v>
      </c>
      <c r="K45">
        <f t="shared" si="1"/>
        <v>0</v>
      </c>
      <c r="M45" t="str">
        <f t="array" ref="M45">IFERROR(SUM($K$11:$K$51*C25:C65),"")</f>
        <v/>
      </c>
    </row>
    <row r="46" spans="1:19" x14ac:dyDescent="0.3">
      <c r="A46">
        <f t="shared" si="5"/>
        <v>16</v>
      </c>
      <c r="B46">
        <v>11.692843196859178</v>
      </c>
      <c r="C46">
        <v>2.3503503882862353</v>
      </c>
      <c r="F46">
        <f t="shared" si="2"/>
        <v>15</v>
      </c>
      <c r="G46" s="4">
        <v>1.2624575741588019E-3</v>
      </c>
      <c r="H46">
        <f t="shared" si="0"/>
        <v>8.4040981887796816E-3</v>
      </c>
      <c r="K46">
        <f t="shared" si="1"/>
        <v>0</v>
      </c>
      <c r="M46" t="str">
        <f t="array" ref="M46">IFERROR(SUM($K$11:$K$51*C26:C66),"")</f>
        <v/>
      </c>
    </row>
    <row r="47" spans="1:19" x14ac:dyDescent="0.3">
      <c r="A47">
        <f t="shared" si="5"/>
        <v>17</v>
      </c>
      <c r="B47">
        <v>11.204535201302829</v>
      </c>
      <c r="C47">
        <v>1.44320214032849</v>
      </c>
      <c r="F47">
        <f t="shared" si="2"/>
        <v>16</v>
      </c>
      <c r="G47" s="4">
        <v>2.2200022777254719E-4</v>
      </c>
      <c r="H47">
        <f t="shared" si="0"/>
        <v>5.7623573742772482E-3</v>
      </c>
      <c r="K47">
        <f t="shared" si="1"/>
        <v>0</v>
      </c>
      <c r="M47" t="str">
        <f t="array" ref="M47">IFERROR(SUM($K$11:$K$51*C27:C67),"")</f>
        <v/>
      </c>
    </row>
    <row r="48" spans="1:19" x14ac:dyDescent="0.3">
      <c r="A48">
        <f t="shared" si="5"/>
        <v>18</v>
      </c>
      <c r="B48">
        <v>12.048406313609707</v>
      </c>
      <c r="C48">
        <v>2.8127533395215636</v>
      </c>
      <c r="F48">
        <f t="shared" si="2"/>
        <v>17</v>
      </c>
      <c r="G48" s="4">
        <v>4.9439002556635409E-3</v>
      </c>
      <c r="H48">
        <f t="shared" si="0"/>
        <v>3.3869638758329459E-3</v>
      </c>
      <c r="K48">
        <f t="shared" si="1"/>
        <v>0</v>
      </c>
      <c r="M48" t="str">
        <f t="array" ref="M48">IFERROR(SUM($K$11:$K$51*C28:C68),"")</f>
        <v/>
      </c>
    </row>
    <row r="49" spans="1:14" x14ac:dyDescent="0.3">
      <c r="A49">
        <f t="shared" si="5"/>
        <v>19</v>
      </c>
      <c r="B49">
        <v>10.751014940584257</v>
      </c>
      <c r="C49">
        <v>2.3702892492566083</v>
      </c>
      <c r="F49">
        <f t="shared" si="2"/>
        <v>18</v>
      </c>
      <c r="G49" s="4">
        <v>1.305276415938748E-2</v>
      </c>
      <c r="H49">
        <f t="shared" si="0"/>
        <v>1.3344354148245065E-3</v>
      </c>
      <c r="K49">
        <f t="shared" si="1"/>
        <v>0</v>
      </c>
      <c r="M49" t="str">
        <f t="array" ref="M49">IFERROR(SUM($K$11:$K$51*C29:C69),"")</f>
        <v/>
      </c>
    </row>
    <row r="50" spans="1:14" x14ac:dyDescent="0.3">
      <c r="A50">
        <f t="shared" si="5"/>
        <v>20</v>
      </c>
      <c r="B50">
        <v>10.873252730809856</v>
      </c>
      <c r="C50">
        <v>1.9871020625365241</v>
      </c>
      <c r="F50">
        <f t="shared" si="2"/>
        <v>19</v>
      </c>
      <c r="G50" s="4">
        <v>2.2496063477935927E-2</v>
      </c>
      <c r="H50">
        <f t="shared" si="0"/>
        <v>2.7514137717662285E-4</v>
      </c>
      <c r="K50">
        <f t="shared" si="1"/>
        <v>0</v>
      </c>
      <c r="M50" t="str">
        <f t="array" ref="M50">IFERROR(SUM($K$11:$K$51*C30:C70),"")</f>
        <v/>
      </c>
    </row>
    <row r="51" spans="1:14" x14ac:dyDescent="0.3">
      <c r="A51">
        <f t="shared" si="5"/>
        <v>21</v>
      </c>
      <c r="B51">
        <v>13.915488608400578</v>
      </c>
      <c r="C51">
        <v>2.5333739585386938</v>
      </c>
      <c r="F51">
        <f t="shared" si="2"/>
        <v>20</v>
      </c>
      <c r="G51" s="4">
        <v>3.2214504173661E-2</v>
      </c>
      <c r="K51">
        <f t="shared" si="1"/>
        <v>0</v>
      </c>
      <c r="M51">
        <f t="array" ref="M51">IFERROR(SUM($K$11:$K$51*C31:C71)+$D$2,"")</f>
        <v>11.885703139014799</v>
      </c>
      <c r="N51">
        <f>(M51-B51)^2</f>
        <v>4.1200290517296461</v>
      </c>
    </row>
    <row r="52" spans="1:14" x14ac:dyDescent="0.3">
      <c r="A52">
        <f t="shared" si="5"/>
        <v>22</v>
      </c>
      <c r="B52">
        <v>11.756215664968432</v>
      </c>
      <c r="C52">
        <v>2.0431733571122783</v>
      </c>
      <c r="M52">
        <f t="array" ref="M52">IFERROR(SUM($K$11:$K$51*C32:C72)+$D$2,"")</f>
        <v>11.946270631864644</v>
      </c>
      <c r="N52">
        <f t="shared" ref="N52:N115" si="6">(M52-B52)^2</f>
        <v>3.6120890441920551E-2</v>
      </c>
    </row>
    <row r="53" spans="1:14" x14ac:dyDescent="0.3">
      <c r="A53">
        <f t="shared" si="5"/>
        <v>23</v>
      </c>
      <c r="B53">
        <v>10.575497327440363</v>
      </c>
      <c r="C53">
        <v>2.0735904646459824</v>
      </c>
      <c r="G53">
        <f>SUM(G11:G51)</f>
        <v>5.4282615057619727</v>
      </c>
      <c r="M53">
        <f t="array" ref="M53">IFERROR(SUM($K$11:$K$51*C33:C73)+$D$2,"")</f>
        <v>11.995373543199131</v>
      </c>
      <c r="N53">
        <f t="shared" si="6"/>
        <v>2.0160484680774386</v>
      </c>
    </row>
    <row r="54" spans="1:14" x14ac:dyDescent="0.3">
      <c r="A54">
        <f t="shared" si="5"/>
        <v>24</v>
      </c>
      <c r="B54">
        <v>10.544668374594549</v>
      </c>
      <c r="C54">
        <v>1.7350781764557688</v>
      </c>
      <c r="M54">
        <f t="array" ref="M54">IFERROR(SUM($K$11:$K$51*C34:C74)+$D$2,"")</f>
        <v>11.906113004916447</v>
      </c>
      <c r="N54">
        <f t="shared" si="6"/>
        <v>1.8535314814323305</v>
      </c>
    </row>
    <row r="55" spans="1:14" x14ac:dyDescent="0.3">
      <c r="A55">
        <f t="shared" si="5"/>
        <v>25</v>
      </c>
      <c r="B55">
        <v>11.135577494120163</v>
      </c>
      <c r="C55">
        <v>1.6484458148882595</v>
      </c>
      <c r="M55">
        <f t="array" ref="M55">IFERROR(SUM($K$11:$K$51*C35:C75)+$D$2,"")</f>
        <v>11.693750633382518</v>
      </c>
      <c r="N55">
        <f t="shared" si="6"/>
        <v>0.31155725339399187</v>
      </c>
    </row>
    <row r="56" spans="1:14" x14ac:dyDescent="0.3">
      <c r="A56">
        <f t="shared" si="5"/>
        <v>26</v>
      </c>
      <c r="B56">
        <v>11.604072164961538</v>
      </c>
      <c r="C56">
        <v>1.8061292419154051</v>
      </c>
      <c r="M56">
        <f t="array" ref="M56">IFERROR(SUM($K$11:$K$51*C36:C76)+$D$2,"")</f>
        <v>11.421786148911423</v>
      </c>
      <c r="N56">
        <f t="shared" si="6"/>
        <v>3.3228191647422932E-2</v>
      </c>
    </row>
    <row r="57" spans="1:14" x14ac:dyDescent="0.3">
      <c r="A57">
        <f t="shared" si="5"/>
        <v>27</v>
      </c>
      <c r="B57">
        <v>11.47052857120978</v>
      </c>
      <c r="C57">
        <v>3.1492837004261629</v>
      </c>
      <c r="M57">
        <f t="array" ref="M57">IFERROR(SUM($K$11:$K$51*C37:C77)+$D$2,"")</f>
        <v>11.429466614649368</v>
      </c>
      <c r="N57">
        <f t="shared" si="6"/>
        <v>1.6860842765691808E-3</v>
      </c>
    </row>
    <row r="58" spans="1:14" x14ac:dyDescent="0.3">
      <c r="A58">
        <f t="shared" si="5"/>
        <v>28</v>
      </c>
      <c r="B58">
        <v>10.396612717448859</v>
      </c>
      <c r="C58">
        <v>2.2425076526756356</v>
      </c>
      <c r="M58">
        <f t="array" ref="M58">IFERROR(SUM($K$11:$K$51*C38:C78)+$D$2,"")</f>
        <v>11.526419554418267</v>
      </c>
      <c r="N58">
        <f t="shared" si="6"/>
        <v>1.2764634888628181</v>
      </c>
    </row>
    <row r="59" spans="1:14" x14ac:dyDescent="0.3">
      <c r="A59">
        <f t="shared" si="5"/>
        <v>29</v>
      </c>
      <c r="B59">
        <v>9.9074231866673692</v>
      </c>
      <c r="C59">
        <v>1.6917484672886254</v>
      </c>
      <c r="M59">
        <f t="array" ref="M59">IFERROR(SUM($K$11:$K$51*C39:C79)+$D$2,"")</f>
        <v>11.536268445722895</v>
      </c>
      <c r="N59">
        <f t="shared" si="6"/>
        <v>2.6531368779476621</v>
      </c>
    </row>
    <row r="60" spans="1:14" x14ac:dyDescent="0.3">
      <c r="A60">
        <f t="shared" si="5"/>
        <v>30</v>
      </c>
      <c r="B60">
        <v>12.265668100585351</v>
      </c>
      <c r="C60">
        <v>2.2078624561291433</v>
      </c>
      <c r="M60">
        <f t="array" ref="M60">IFERROR(SUM($K$11:$K$51*C40:C80)+$D$2,"")</f>
        <v>11.561044587265455</v>
      </c>
      <c r="N60">
        <f t="shared" si="6"/>
        <v>0.49649429552327451</v>
      </c>
    </row>
    <row r="61" spans="1:14" x14ac:dyDescent="0.3">
      <c r="A61">
        <f t="shared" si="5"/>
        <v>31</v>
      </c>
      <c r="B61">
        <v>11.920433874559633</v>
      </c>
      <c r="C61">
        <v>2.8445695055222791</v>
      </c>
      <c r="M61">
        <f t="array" ref="M61">IFERROR(SUM($K$11:$K$51*C41:C81)+$D$2,"")</f>
        <v>11.754150886665816</v>
      </c>
      <c r="N61">
        <f t="shared" si="6"/>
        <v>2.7650032062895371E-2</v>
      </c>
    </row>
    <row r="62" spans="1:14" x14ac:dyDescent="0.3">
      <c r="A62">
        <f t="shared" si="5"/>
        <v>32</v>
      </c>
      <c r="B62">
        <v>12.922529695634999</v>
      </c>
      <c r="C62">
        <v>2.571474749593321</v>
      </c>
      <c r="M62">
        <f t="array" ref="M62">IFERROR(SUM($K$11:$K$51*C42:C82)+$D$2,"")</f>
        <v>12.025042274912751</v>
      </c>
      <c r="N62">
        <f t="shared" si="6"/>
        <v>0.8054836703546735</v>
      </c>
    </row>
    <row r="63" spans="1:14" x14ac:dyDescent="0.3">
      <c r="A63">
        <f t="shared" si="5"/>
        <v>33</v>
      </c>
      <c r="B63">
        <v>13.62997650982539</v>
      </c>
      <c r="C63">
        <v>2.6905923088683403</v>
      </c>
      <c r="M63">
        <f t="array" ref="M63">IFERROR(SUM($K$11:$K$51*C43:C83)+$D$2,"")</f>
        <v>12.383831444402919</v>
      </c>
      <c r="N63">
        <f t="shared" si="6"/>
        <v>1.5528775240767752</v>
      </c>
    </row>
    <row r="64" spans="1:14" x14ac:dyDescent="0.3">
      <c r="A64">
        <f t="shared" si="5"/>
        <v>34</v>
      </c>
      <c r="B64">
        <v>12.317493208911577</v>
      </c>
      <c r="C64">
        <v>2.0665073698899068</v>
      </c>
      <c r="M64">
        <f t="array" ref="M64">IFERROR(SUM($K$11:$K$51*C44:C84)+$D$2,"")</f>
        <v>12.618819145625162</v>
      </c>
      <c r="N64">
        <f t="shared" si="6"/>
        <v>9.0797320136319554E-2</v>
      </c>
    </row>
    <row r="65" spans="1:14" x14ac:dyDescent="0.3">
      <c r="A65">
        <f t="shared" si="5"/>
        <v>35</v>
      </c>
      <c r="B65">
        <v>12.972404861009098</v>
      </c>
      <c r="C65">
        <v>1.9261061732962284</v>
      </c>
      <c r="M65">
        <f t="array" ref="M65">IFERROR(SUM($K$11:$K$51*C45:C85)+$D$2,"")</f>
        <v>12.694193214162704</v>
      </c>
      <c r="N65">
        <f t="shared" si="6"/>
        <v>7.7401720440982646E-2</v>
      </c>
    </row>
    <row r="66" spans="1:14" x14ac:dyDescent="0.3">
      <c r="A66">
        <f t="shared" si="5"/>
        <v>36</v>
      </c>
      <c r="B66">
        <v>11.692843196859178</v>
      </c>
      <c r="C66">
        <v>1.4036463827759094</v>
      </c>
      <c r="M66">
        <f t="array" ref="M66">IFERROR(SUM($K$11:$K$51*C46:C86)+$D$2,"")</f>
        <v>12.501016994268644</v>
      </c>
      <c r="N66">
        <f t="shared" si="6"/>
        <v>0.65314488681923744</v>
      </c>
    </row>
    <row r="67" spans="1:14" x14ac:dyDescent="0.3">
      <c r="A67">
        <f t="shared" si="5"/>
        <v>37</v>
      </c>
      <c r="B67">
        <v>11.204535201302829</v>
      </c>
      <c r="C67">
        <v>2.241862051616434</v>
      </c>
      <c r="M67">
        <f t="array" ref="M67">IFERROR(SUM($K$11:$K$51*C47:C87)+$D$2,"")</f>
        <v>12.27312869898892</v>
      </c>
      <c r="N67">
        <f t="shared" si="6"/>
        <v>1.1418920632969944</v>
      </c>
    </row>
    <row r="68" spans="1:14" x14ac:dyDescent="0.3">
      <c r="A68">
        <f t="shared" si="5"/>
        <v>38</v>
      </c>
      <c r="B68">
        <v>12.048406313609707</v>
      </c>
      <c r="C68">
        <v>1.9192338128260773</v>
      </c>
      <c r="M68">
        <f t="array" ref="M68">IFERROR(SUM($K$11:$K$51*C48:C88)+$D$2,"")</f>
        <v>12.023944553218213</v>
      </c>
      <c r="N68">
        <f t="shared" si="6"/>
        <v>5.983777214508784E-4</v>
      </c>
    </row>
    <row r="69" spans="1:14" x14ac:dyDescent="0.3">
      <c r="A69">
        <f t="shared" si="5"/>
        <v>39</v>
      </c>
      <c r="B69">
        <v>10.751014940584257</v>
      </c>
      <c r="C69">
        <v>1.9391538405312951</v>
      </c>
      <c r="M69">
        <f t="array" ref="M69">IFERROR(SUM($K$11:$K$51*C49:C89)+$D$2,"")</f>
        <v>11.708810306112232</v>
      </c>
      <c r="N69">
        <f t="shared" si="6"/>
        <v>0.91737196222686712</v>
      </c>
    </row>
    <row r="70" spans="1:14" x14ac:dyDescent="0.3">
      <c r="A70">
        <f t="shared" si="5"/>
        <v>40</v>
      </c>
      <c r="B70">
        <v>10.873252730809856</v>
      </c>
      <c r="C70">
        <v>2.2411146387689529</v>
      </c>
      <c r="M70">
        <f t="array" ref="M70">IFERROR(SUM($K$11:$K$51*C50:C90)+$D$2,"")</f>
        <v>11.493871459693409</v>
      </c>
      <c r="N70">
        <f t="shared" si="6"/>
        <v>0.385167606641037</v>
      </c>
    </row>
    <row r="71" spans="1:14" x14ac:dyDescent="0.3">
      <c r="A71">
        <f t="shared" si="5"/>
        <v>41</v>
      </c>
      <c r="B71">
        <v>11.400436202813768</v>
      </c>
      <c r="C71">
        <v>1.8806554326094562</v>
      </c>
      <c r="M71">
        <f t="array" ref="M71">IFERROR(SUM($K$11:$K$51*C51:C91)+$D$2,"")</f>
        <v>11.301803055312599</v>
      </c>
      <c r="N71">
        <f t="shared" si="6"/>
        <v>9.7284977859875416E-3</v>
      </c>
    </row>
    <row r="72" spans="1:14" x14ac:dyDescent="0.3">
      <c r="A72">
        <f t="shared" si="5"/>
        <v>42</v>
      </c>
      <c r="B72">
        <v>9.8947665881667763</v>
      </c>
      <c r="C72">
        <v>1.2288272876895019</v>
      </c>
      <c r="M72">
        <f t="array" ref="M72">IFERROR(SUM($K$11:$K$51*C52:C92)+$D$2,"")</f>
        <v>10.946560629685028</v>
      </c>
      <c r="N72">
        <f t="shared" si="6"/>
        <v>1.1062707057732968</v>
      </c>
    </row>
    <row r="73" spans="1:14" x14ac:dyDescent="0.3">
      <c r="A73">
        <f t="shared" si="5"/>
        <v>43</v>
      </c>
      <c r="B73">
        <v>8.4393910808461747</v>
      </c>
      <c r="C73">
        <v>1.4886442267848676</v>
      </c>
      <c r="M73">
        <f t="array" ref="M73">IFERROR(SUM($K$11:$K$51*C53:C93)+$D$2,"")</f>
        <v>10.559058226712192</v>
      </c>
      <c r="N73">
        <f t="shared" si="6"/>
        <v>4.4929888092637897</v>
      </c>
    </row>
    <row r="74" spans="1:14" x14ac:dyDescent="0.3">
      <c r="A74">
        <f t="shared" si="5"/>
        <v>44</v>
      </c>
      <c r="B74">
        <v>9.9341820421377349</v>
      </c>
      <c r="C74">
        <v>1.9898907165948274</v>
      </c>
      <c r="M74">
        <f t="array" ref="M74">IFERROR(SUM($K$11:$K$51*C54:C94)+$D$2,"")</f>
        <v>10.274169207973367</v>
      </c>
      <c r="N74">
        <f t="shared" si="6"/>
        <v>0.11559127293294565</v>
      </c>
    </row>
    <row r="75" spans="1:14" x14ac:dyDescent="0.3">
      <c r="A75">
        <f t="shared" si="5"/>
        <v>45</v>
      </c>
      <c r="B75">
        <v>8.4022576056361018</v>
      </c>
      <c r="C75">
        <v>2.0841112431330115</v>
      </c>
      <c r="M75">
        <f t="array" ref="M75">IFERROR(SUM($K$11:$K$51*C55:C95)+$D$2,"")</f>
        <v>10.137421491138957</v>
      </c>
      <c r="N75">
        <f t="shared" si="6"/>
        <v>3.010793709553365</v>
      </c>
    </row>
    <row r="76" spans="1:14" x14ac:dyDescent="0.3">
      <c r="A76">
        <f t="shared" si="5"/>
        <v>46</v>
      </c>
      <c r="B76">
        <v>9.8663015721505971</v>
      </c>
      <c r="C76">
        <v>1.9555504474534404</v>
      </c>
      <c r="M76">
        <f t="array" ref="M76">IFERROR(SUM($K$11:$K$51*C56:C96)+$D$2,"")</f>
        <v>10.099553883299311</v>
      </c>
      <c r="N76">
        <f t="shared" si="6"/>
        <v>5.4406640656216552E-2</v>
      </c>
    </row>
    <row r="77" spans="1:14" x14ac:dyDescent="0.3">
      <c r="A77">
        <f t="shared" si="5"/>
        <v>47</v>
      </c>
      <c r="B77">
        <v>10.912056148430946</v>
      </c>
      <c r="C77">
        <v>1.4927502067058107</v>
      </c>
      <c r="M77">
        <f t="array" ref="M77">IFERROR(SUM($K$11:$K$51*C57:C97)+$D$2,"")</f>
        <v>10.021551441465441</v>
      </c>
      <c r="N77">
        <f t="shared" si="6"/>
        <v>0.79299863312771957</v>
      </c>
    </row>
    <row r="78" spans="1:14" x14ac:dyDescent="0.3">
      <c r="A78">
        <f t="shared" si="5"/>
        <v>48</v>
      </c>
      <c r="B78">
        <v>8.5833346360917204</v>
      </c>
      <c r="C78">
        <v>1.7614754517321431</v>
      </c>
      <c r="M78">
        <f t="array" ref="M78">IFERROR(SUM($K$11:$K$51*C58:C98)+$D$2,"")</f>
        <v>9.9141038047240055</v>
      </c>
      <c r="N78">
        <f t="shared" si="6"/>
        <v>1.7709465801822633</v>
      </c>
    </row>
    <row r="79" spans="1:14" x14ac:dyDescent="0.3">
      <c r="A79">
        <f t="shared" si="5"/>
        <v>49</v>
      </c>
      <c r="B79">
        <v>8.6278712422336632</v>
      </c>
      <c r="C79">
        <v>2.7892728174052834</v>
      </c>
      <c r="M79">
        <f t="array" ref="M79">IFERROR(SUM($K$11:$K$51*C59:C99)+$D$2,"")</f>
        <v>10.104397828555452</v>
      </c>
      <c r="N79">
        <f t="shared" si="6"/>
        <v>2.1801307601150759</v>
      </c>
    </row>
    <row r="80" spans="1:14" x14ac:dyDescent="0.3">
      <c r="A80">
        <f t="shared" si="5"/>
        <v>50</v>
      </c>
      <c r="B80">
        <v>9.5643554408369909</v>
      </c>
      <c r="C80">
        <v>2.2477678902731086</v>
      </c>
      <c r="M80">
        <f t="array" ref="M80">IFERROR(SUM($K$11:$K$51*C60:C100)+$D$2,"")</f>
        <v>10.412245535846299</v>
      </c>
      <c r="N80">
        <f t="shared" si="6"/>
        <v>0.71891761321489411</v>
      </c>
    </row>
    <row r="81" spans="1:14" x14ac:dyDescent="0.3">
      <c r="A81">
        <f t="shared" si="5"/>
        <v>51</v>
      </c>
      <c r="B81">
        <v>11.49845793809148</v>
      </c>
      <c r="C81">
        <v>2.3557487722188664</v>
      </c>
      <c r="M81">
        <f t="array" ref="M81">IFERROR(SUM($K$11:$K$51*C61:C101)+$D$2,"")</f>
        <v>10.77890810006992</v>
      </c>
      <c r="N81">
        <f t="shared" si="6"/>
        <v>0.51775196939685375</v>
      </c>
    </row>
    <row r="82" spans="1:14" x14ac:dyDescent="0.3">
      <c r="A82">
        <f t="shared" si="5"/>
        <v>52</v>
      </c>
      <c r="B82">
        <v>12.908913137371952</v>
      </c>
      <c r="C82">
        <v>2.7619820832432964</v>
      </c>
      <c r="M82">
        <f t="array" ref="M82">IFERROR(SUM($K$11:$K$51*C62:C102)+$D$2,"")</f>
        <v>11.247818276961967</v>
      </c>
      <c r="N82">
        <f t="shared" si="6"/>
        <v>2.7592361352804686</v>
      </c>
    </row>
    <row r="83" spans="1:14" x14ac:dyDescent="0.3">
      <c r="A83">
        <f t="shared" si="5"/>
        <v>53</v>
      </c>
      <c r="B83">
        <v>12.030631633181825</v>
      </c>
      <c r="C83">
        <v>2.299081045798232</v>
      </c>
      <c r="M83">
        <f t="array" ref="M83">IFERROR(SUM($K$11:$K$51*C63:C103)+$D$2,"")</f>
        <v>11.68532272273605</v>
      </c>
      <c r="N83">
        <f t="shared" si="6"/>
        <v>0.11923824363324823</v>
      </c>
    </row>
    <row r="84" spans="1:14" x14ac:dyDescent="0.3">
      <c r="A84">
        <f t="shared" si="5"/>
        <v>54</v>
      </c>
      <c r="B84">
        <v>12.629929020131348</v>
      </c>
      <c r="C84">
        <v>2.3835831481052505</v>
      </c>
      <c r="M84">
        <f t="array" ref="M84">IFERROR(SUM($K$11:$K$51*C64:C104)+$D$2,"")</f>
        <v>12.062936113623207</v>
      </c>
      <c r="N84">
        <f t="shared" si="6"/>
        <v>0.32148095603054894</v>
      </c>
    </row>
    <row r="85" spans="1:14" x14ac:dyDescent="0.3">
      <c r="A85">
        <f t="shared" si="5"/>
        <v>55</v>
      </c>
      <c r="B85">
        <v>13.333025837652015</v>
      </c>
      <c r="C85">
        <v>2.7207455466731894</v>
      </c>
      <c r="M85">
        <f t="array" ref="M85">IFERROR(SUM($K$11:$K$51*C65:C105)+$D$2,"")</f>
        <v>12.472200588579206</v>
      </c>
      <c r="N85">
        <f t="shared" si="6"/>
        <v>0.74102010944126329</v>
      </c>
    </row>
    <row r="86" spans="1:14" x14ac:dyDescent="0.3">
      <c r="A86">
        <f t="shared" si="5"/>
        <v>56</v>
      </c>
      <c r="B86">
        <v>13.326981352592135</v>
      </c>
      <c r="C86">
        <v>1.6599832072411893</v>
      </c>
      <c r="M86">
        <f t="array" ref="M86">IFERROR(SUM($K$11:$K$51*C66:C106)+$D$2,"")</f>
        <v>12.621131427220558</v>
      </c>
      <c r="N86">
        <f t="shared" si="6"/>
        <v>0.49822411714706127</v>
      </c>
    </row>
    <row r="87" spans="1:14" x14ac:dyDescent="0.3">
      <c r="A87">
        <f t="shared" si="5"/>
        <v>57</v>
      </c>
      <c r="B87">
        <v>13.24576101332681</v>
      </c>
      <c r="C87">
        <v>1.7307313162025386</v>
      </c>
      <c r="M87">
        <f t="array" ref="M87">IFERROR(SUM($K$11:$K$51*C67:C107)+$D$2,"")</f>
        <v>12.564961918329717</v>
      </c>
      <c r="N87">
        <f t="shared" si="6"/>
        <v>0.46348740774886116</v>
      </c>
    </row>
    <row r="88" spans="1:14" x14ac:dyDescent="0.3">
      <c r="A88">
        <f t="shared" si="5"/>
        <v>58</v>
      </c>
      <c r="B88">
        <v>9.9410126766454319</v>
      </c>
      <c r="C88">
        <v>1.7422520089133682</v>
      </c>
      <c r="M88">
        <f t="array" ref="M88">IFERROR(SUM($K$11:$K$51*C68:C108)+$D$2,"")</f>
        <v>12.300640269700354</v>
      </c>
      <c r="N88">
        <f t="shared" si="6"/>
        <v>5.5678423779061657</v>
      </c>
    </row>
    <row r="89" spans="1:14" x14ac:dyDescent="0.3">
      <c r="A89">
        <f t="shared" si="5"/>
        <v>59</v>
      </c>
      <c r="B89">
        <v>12.26983096568215</v>
      </c>
      <c r="C89">
        <v>1.8765581427276665</v>
      </c>
      <c r="M89">
        <f t="array" ref="M89">IFERROR(SUM($K$11:$K$51*C69:C109)+$D$2,"")</f>
        <v>11.959695844463408</v>
      </c>
      <c r="N89">
        <f t="shared" si="6"/>
        <v>9.6183793413364055E-2</v>
      </c>
    </row>
    <row r="90" spans="1:14" x14ac:dyDescent="0.3">
      <c r="A90">
        <f t="shared" si="5"/>
        <v>60</v>
      </c>
      <c r="B90">
        <v>11.859203102427218</v>
      </c>
      <c r="C90">
        <v>2.0500293717519877</v>
      </c>
      <c r="M90">
        <f t="array" ref="M90">IFERROR(SUM($K$11:$K$51*C70:C110)+$D$2,"")</f>
        <v>11.628149181572404</v>
      </c>
      <c r="N90">
        <f t="shared" si="6"/>
        <v>5.3385914342382608E-2</v>
      </c>
    </row>
    <row r="91" spans="1:14" x14ac:dyDescent="0.3">
      <c r="A91">
        <f t="shared" si="5"/>
        <v>61</v>
      </c>
      <c r="B91">
        <v>8.9625842021177142</v>
      </c>
      <c r="C91">
        <v>1.1702549859841977</v>
      </c>
      <c r="M91">
        <f t="array" ref="M91">IFERROR(SUM($K$11:$K$51*C71:C111)+$D$2,"")</f>
        <v>11.119379966263823</v>
      </c>
      <c r="N91">
        <f t="shared" si="6"/>
        <v>4.6517679682385973</v>
      </c>
    </row>
    <row r="92" spans="1:14" x14ac:dyDescent="0.3">
      <c r="A92">
        <f t="shared" si="5"/>
        <v>62</v>
      </c>
      <c r="B92">
        <v>11.047273545732558</v>
      </c>
      <c r="C92">
        <v>1.4126960553843348</v>
      </c>
      <c r="M92">
        <f t="array" ref="M92">IFERROR(SUM($K$11:$K$51*C72:C112)+$D$2,"")</f>
        <v>10.570638549239508</v>
      </c>
      <c r="N92">
        <f t="shared" si="6"/>
        <v>0.22718091988193029</v>
      </c>
    </row>
    <row r="93" spans="1:14" x14ac:dyDescent="0.3">
      <c r="A93">
        <f t="shared" si="5"/>
        <v>63</v>
      </c>
      <c r="B93">
        <v>10.31359383551094</v>
      </c>
      <c r="C93">
        <v>1.1454143624336068</v>
      </c>
      <c r="M93">
        <f t="array" ref="M93">IFERROR(SUM($K$11:$K$51*C73:C113)+$D$2,"")</f>
        <v>9.9794898464872706</v>
      </c>
      <c r="N93">
        <f t="shared" si="6"/>
        <v>0.11162547548152793</v>
      </c>
    </row>
    <row r="94" spans="1:14" x14ac:dyDescent="0.3">
      <c r="A94">
        <f t="shared" si="5"/>
        <v>64</v>
      </c>
      <c r="B94">
        <v>8.2240507130556395</v>
      </c>
      <c r="C94">
        <v>1.9131371229524858</v>
      </c>
      <c r="M94">
        <f t="array" ref="M94">IFERROR(SUM($K$11:$K$51*C74:C114)+$D$2,"")</f>
        <v>9.5488842569507213</v>
      </c>
      <c r="N94">
        <f t="shared" si="6"/>
        <v>1.7551839190296017</v>
      </c>
    </row>
    <row r="95" spans="1:14" x14ac:dyDescent="0.3">
      <c r="A95">
        <f t="shared" si="5"/>
        <v>65</v>
      </c>
      <c r="B95">
        <v>8.026875019553751</v>
      </c>
      <c r="C95">
        <v>1.4635369267100162</v>
      </c>
      <c r="M95">
        <f t="array" ref="M95">IFERROR(SUM($K$11:$K$51*C75:C115)+$D$2,"")</f>
        <v>9.1722303214931529</v>
      </c>
      <c r="N95">
        <f t="shared" si="6"/>
        <v>1.3118387676806984</v>
      </c>
    </row>
    <row r="96" spans="1:14" x14ac:dyDescent="0.3">
      <c r="A96">
        <f t="shared" si="5"/>
        <v>66</v>
      </c>
      <c r="B96">
        <v>10.810161444059178</v>
      </c>
      <c r="C96">
        <v>1.7668680254202194</v>
      </c>
      <c r="M96">
        <f t="array" ref="M96">IFERROR(SUM($K$11:$K$51*C76:C116)+$D$2,"")</f>
        <v>8.9398371867196396</v>
      </c>
      <c r="N96">
        <f t="shared" si="6"/>
        <v>3.4981128275926952</v>
      </c>
    </row>
    <row r="97" spans="1:14" x14ac:dyDescent="0.3">
      <c r="A97">
        <f t="shared" ref="A97:A160" si="7">1+A96</f>
        <v>67</v>
      </c>
      <c r="B97">
        <v>7.9057009909785103</v>
      </c>
      <c r="C97">
        <v>2.004942324456445</v>
      </c>
      <c r="M97">
        <f t="array" ref="M97">IFERROR(SUM($K$11:$K$51*C77:C117)+$D$2,"")</f>
        <v>8.9041264843261452</v>
      </c>
      <c r="N97">
        <f t="shared" si="6"/>
        <v>0.99685346576646805</v>
      </c>
    </row>
    <row r="98" spans="1:14" x14ac:dyDescent="0.3">
      <c r="A98">
        <f t="shared" si="7"/>
        <v>68</v>
      </c>
      <c r="B98">
        <v>9.6542516481955332</v>
      </c>
      <c r="C98">
        <v>1.757525936601549</v>
      </c>
      <c r="M98">
        <f t="array" ref="M98">IFERROR(SUM($K$11:$K$51*C78:C118)+$D$2,"")</f>
        <v>8.9847999693641469</v>
      </c>
      <c r="N98">
        <f t="shared" si="6"/>
        <v>0.44816555029016147</v>
      </c>
    </row>
    <row r="99" spans="1:14" x14ac:dyDescent="0.3">
      <c r="A99">
        <f t="shared" si="7"/>
        <v>69</v>
      </c>
      <c r="B99">
        <v>8.874692149141886</v>
      </c>
      <c r="C99">
        <v>2.4739539903754961</v>
      </c>
      <c r="M99">
        <f t="array" ref="M99">IFERROR(SUM($K$11:$K$51*C79:C119)+$D$2,"")</f>
        <v>9.2936343030127642</v>
      </c>
      <c r="N99">
        <f t="shared" si="6"/>
        <v>0.17551252828997058</v>
      </c>
    </row>
    <row r="100" spans="1:14" x14ac:dyDescent="0.3">
      <c r="A100">
        <f t="shared" si="7"/>
        <v>70</v>
      </c>
      <c r="B100">
        <v>12.963476204644296</v>
      </c>
      <c r="C100">
        <v>2.7915120168942451</v>
      </c>
      <c r="M100">
        <f t="array" ref="M100">IFERROR(SUM($K$11:$K$51*C80:C120)+$D$2,"")</f>
        <v>9.8146336052289076</v>
      </c>
      <c r="N100">
        <f t="shared" si="6"/>
        <v>9.9152097158930612</v>
      </c>
    </row>
    <row r="101" spans="1:14" x14ac:dyDescent="0.3">
      <c r="A101">
        <f t="shared" si="7"/>
        <v>71</v>
      </c>
      <c r="B101">
        <v>12.334692576345082</v>
      </c>
      <c r="C101">
        <v>1.8893641803309187</v>
      </c>
      <c r="M101">
        <f t="array" ref="M101">IFERROR(SUM($K$11:$K$51*C81:C121)+$D$2,"")</f>
        <v>10.304983949107488</v>
      </c>
      <c r="N101">
        <f t="shared" si="6"/>
        <v>4.1197171114827205</v>
      </c>
    </row>
    <row r="102" spans="1:14" x14ac:dyDescent="0.3">
      <c r="A102">
        <f t="shared" si="7"/>
        <v>72</v>
      </c>
      <c r="B102">
        <v>12.074324961582901</v>
      </c>
      <c r="C102">
        <v>2.5469698359128814</v>
      </c>
      <c r="M102">
        <f t="array" ref="M102">IFERROR(SUM($K$11:$K$51*C82:C122)+$D$2,"")</f>
        <v>10.850226260885705</v>
      </c>
      <c r="N102">
        <f t="shared" si="6"/>
        <v>1.4984176290485633</v>
      </c>
    </row>
    <row r="103" spans="1:14" x14ac:dyDescent="0.3">
      <c r="A103">
        <f t="shared" si="7"/>
        <v>73</v>
      </c>
      <c r="B103">
        <v>12.53523662063057</v>
      </c>
      <c r="C103">
        <v>2.3898435643105111</v>
      </c>
      <c r="M103">
        <f t="array" ref="M103">IFERROR(SUM($K$11:$K$51*C83:C123)+$D$2,"")</f>
        <v>11.350056018315325</v>
      </c>
      <c r="N103">
        <f t="shared" si="6"/>
        <v>1.4046530601043283</v>
      </c>
    </row>
    <row r="104" spans="1:14" x14ac:dyDescent="0.3">
      <c r="A104">
        <f t="shared" si="7"/>
        <v>74</v>
      </c>
      <c r="B104">
        <v>11.900491273739114</v>
      </c>
      <c r="C104">
        <v>1.8141312186020104</v>
      </c>
      <c r="M104">
        <f t="array" ref="M104">IFERROR(SUM($K$11:$K$51*C84:C124)+$D$2,"")</f>
        <v>11.662792804781862</v>
      </c>
      <c r="N104">
        <f t="shared" si="6"/>
        <v>5.6500562144621534E-2</v>
      </c>
    </row>
    <row r="105" spans="1:14" x14ac:dyDescent="0.3">
      <c r="A105">
        <f t="shared" si="7"/>
        <v>75</v>
      </c>
      <c r="B105">
        <v>11.485113375234489</v>
      </c>
      <c r="C105">
        <v>1.7106097491891741</v>
      </c>
      <c r="M105">
        <f t="array" ref="M105">IFERROR(SUM($K$11:$K$51*C85:C125)+$D$2,"")</f>
        <v>11.747922079658457</v>
      </c>
      <c r="N105">
        <f t="shared" si="6"/>
        <v>6.9068415121004451E-2</v>
      </c>
    </row>
    <row r="106" spans="1:14" x14ac:dyDescent="0.3">
      <c r="A106">
        <f t="shared" si="7"/>
        <v>76</v>
      </c>
      <c r="B106">
        <v>11.426868452788918</v>
      </c>
      <c r="C106">
        <v>2.02838792074472</v>
      </c>
      <c r="M106">
        <f t="array" ref="M106">IFERROR(SUM($K$11:$K$51*C86:C126)+$D$2,"")</f>
        <v>11.703477021441035</v>
      </c>
      <c r="N106">
        <f t="shared" si="6"/>
        <v>7.6512300251772872E-2</v>
      </c>
    </row>
    <row r="107" spans="1:14" x14ac:dyDescent="0.3">
      <c r="A107">
        <f t="shared" si="7"/>
        <v>77</v>
      </c>
      <c r="B107">
        <v>11.83012025083039</v>
      </c>
      <c r="C107">
        <v>1.4885221927352839</v>
      </c>
      <c r="M107">
        <f t="array" ref="M107">IFERROR(SUM($K$11:$K$51*C87:C127)+$D$2,"")</f>
        <v>11.489635149012489</v>
      </c>
      <c r="N107">
        <f t="shared" si="6"/>
        <v>0.11593010455994636</v>
      </c>
    </row>
    <row r="108" spans="1:14" x14ac:dyDescent="0.3">
      <c r="A108">
        <f t="shared" si="7"/>
        <v>78</v>
      </c>
      <c r="B108">
        <v>10.487831296865567</v>
      </c>
      <c r="C108">
        <v>1.6674071522080047</v>
      </c>
      <c r="M108">
        <f t="array" ref="M108">IFERROR(SUM($K$11:$K$51*C88:C128)+$D$2,"")</f>
        <v>11.166590047440028</v>
      </c>
      <c r="N108">
        <f t="shared" si="6"/>
        <v>0.46071344148140397</v>
      </c>
    </row>
    <row r="109" spans="1:14" x14ac:dyDescent="0.3">
      <c r="A109">
        <f t="shared" si="7"/>
        <v>79</v>
      </c>
      <c r="B109">
        <v>8.7463420455773626</v>
      </c>
      <c r="C109">
        <v>1.4158551496233751</v>
      </c>
      <c r="M109">
        <f t="array" ref="M109">IFERROR(SUM($K$11:$K$51*C89:C129)+$D$2,"")</f>
        <v>10.72987133013355</v>
      </c>
      <c r="N109">
        <f t="shared" si="6"/>
        <v>3.9343884226919807</v>
      </c>
    </row>
    <row r="110" spans="1:14" x14ac:dyDescent="0.3">
      <c r="A110">
        <f t="shared" si="7"/>
        <v>80</v>
      </c>
      <c r="B110">
        <v>11.054644547042844</v>
      </c>
      <c r="C110">
        <v>2.5955750151131878</v>
      </c>
      <c r="M110">
        <f t="array" ref="M110">IFERROR(SUM($K$11:$K$51*C90:C130)+$D$2,"")</f>
        <v>10.516928803443946</v>
      </c>
      <c r="N110">
        <f t="shared" si="6"/>
        <v>0.28913822091411623</v>
      </c>
    </row>
    <row r="111" spans="1:14" x14ac:dyDescent="0.3">
      <c r="A111">
        <f t="shared" si="7"/>
        <v>81</v>
      </c>
      <c r="B111">
        <v>11.802442188506371</v>
      </c>
      <c r="C111">
        <v>3.5931742629251886</v>
      </c>
      <c r="M111">
        <f t="array" ref="M111">IFERROR(SUM($K$11:$K$51*C91:C131)+$D$2,"")</f>
        <v>10.772748072782944</v>
      </c>
      <c r="N111">
        <f t="shared" si="6"/>
        <v>1.0602699719554494</v>
      </c>
    </row>
    <row r="112" spans="1:14" x14ac:dyDescent="0.3">
      <c r="A112">
        <f t="shared" si="7"/>
        <v>82</v>
      </c>
      <c r="B112">
        <v>12.791392316008368</v>
      </c>
      <c r="C112">
        <v>3.1758958441525151</v>
      </c>
      <c r="M112">
        <f t="array" ref="M112">IFERROR(SUM($K$11:$K$51*C92:C132)+$D$2,"")</f>
        <v>11.370318627238065</v>
      </c>
      <c r="N112">
        <f t="shared" si="6"/>
        <v>2.0194504289152353</v>
      </c>
    </row>
    <row r="113" spans="1:14" x14ac:dyDescent="0.3">
      <c r="A113">
        <f t="shared" si="7"/>
        <v>83</v>
      </c>
      <c r="B113">
        <v>14.419433178912906</v>
      </c>
      <c r="C113">
        <v>2.6727793358361893</v>
      </c>
      <c r="M113">
        <f t="array" ref="M113">IFERROR(SUM($K$11:$K$51*C93:C133)+$D$2,"")</f>
        <v>12.05169762480166</v>
      </c>
      <c r="N113">
        <f t="shared" si="6"/>
        <v>5.6061716542024866</v>
      </c>
    </row>
    <row r="114" spans="1:14" x14ac:dyDescent="0.3">
      <c r="A114">
        <f t="shared" si="7"/>
        <v>84</v>
      </c>
      <c r="B114">
        <v>13.176340272539418</v>
      </c>
      <c r="C114">
        <v>1.9579093191792452</v>
      </c>
      <c r="M114">
        <f t="array" ref="M114">IFERROR(SUM($K$11:$K$51*C94:C134)+$D$2,"")</f>
        <v>12.575672730446994</v>
      </c>
      <c r="N114">
        <f t="shared" si="6"/>
        <v>0.36080149612335383</v>
      </c>
    </row>
    <row r="115" spans="1:14" x14ac:dyDescent="0.3">
      <c r="A115">
        <f t="shared" si="7"/>
        <v>85</v>
      </c>
      <c r="B115">
        <v>13.355469286337371</v>
      </c>
      <c r="C115">
        <v>2.2856708678698157</v>
      </c>
      <c r="M115">
        <f t="array" ref="M115">IFERROR(SUM($K$11:$K$51*C95:C135)+$D$2,"")</f>
        <v>12.942823095311514</v>
      </c>
      <c r="N115">
        <f t="shared" si="6"/>
        <v>0.17027687896814805</v>
      </c>
    </row>
    <row r="116" spans="1:14" x14ac:dyDescent="0.3">
      <c r="A116">
        <f t="shared" si="7"/>
        <v>86</v>
      </c>
      <c r="B116">
        <v>14.403754131645162</v>
      </c>
      <c r="C116">
        <v>3.137314774444544</v>
      </c>
      <c r="M116">
        <f t="array" ref="M116">IFERROR(SUM($K$11:$K$51*C96:C136)+$D$2,"")</f>
        <v>13.392577960980693</v>
      </c>
      <c r="N116">
        <f t="shared" ref="N116:N179" si="8">(M116-B116)^2</f>
        <v>1.0224772481196578</v>
      </c>
    </row>
    <row r="117" spans="1:14" x14ac:dyDescent="0.3">
      <c r="A117">
        <f t="shared" si="7"/>
        <v>87</v>
      </c>
      <c r="B117">
        <v>14.683387936661829</v>
      </c>
      <c r="C117">
        <v>2.4407633344183015</v>
      </c>
      <c r="M117">
        <f t="array" ref="M117">IFERROR(SUM($K$11:$K$51*C97:C137)+$D$2,"")</f>
        <v>13.708148856956599</v>
      </c>
      <c r="N117">
        <f t="shared" si="8"/>
        <v>0.95109126258430254</v>
      </c>
    </row>
    <row r="118" spans="1:14" x14ac:dyDescent="0.3">
      <c r="A118">
        <f t="shared" si="7"/>
        <v>88</v>
      </c>
      <c r="B118">
        <v>13.431572070106384</v>
      </c>
      <c r="C118">
        <v>1.1531279037085249</v>
      </c>
      <c r="M118">
        <f t="array" ref="M118">IFERROR(SUM($K$11:$K$51*C98:C138)+$D$2,"")</f>
        <v>13.5789783949221</v>
      </c>
      <c r="N118">
        <f t="shared" si="8"/>
        <v>2.1728624595676312E-2</v>
      </c>
    </row>
    <row r="119" spans="1:14" x14ac:dyDescent="0.3">
      <c r="A119">
        <f t="shared" si="7"/>
        <v>89</v>
      </c>
      <c r="B119">
        <v>11.190462668882576</v>
      </c>
      <c r="C119">
        <v>1.7269493685870752</v>
      </c>
      <c r="M119">
        <f t="array" ref="M119">IFERROR(SUM($K$11:$K$51*C99:C139)+$D$2,"")</f>
        <v>13.2276636667166</v>
      </c>
      <c r="N119">
        <f t="shared" si="8"/>
        <v>4.1501879055759421</v>
      </c>
    </row>
    <row r="120" spans="1:14" x14ac:dyDescent="0.3">
      <c r="A120">
        <f t="shared" si="7"/>
        <v>90</v>
      </c>
      <c r="B120">
        <v>12.758757149036983</v>
      </c>
      <c r="C120">
        <v>2.0117510199844899</v>
      </c>
      <c r="M120">
        <f t="array" ref="M120">IFERROR(SUM($K$11:$K$51*C100:C140)+$D$2,"")</f>
        <v>12.766166873751533</v>
      </c>
      <c r="N120">
        <f t="shared" si="8"/>
        <v>5.4904020345421848E-5</v>
      </c>
    </row>
    <row r="121" spans="1:14" x14ac:dyDescent="0.3">
      <c r="A121">
        <f t="shared" si="7"/>
        <v>91</v>
      </c>
      <c r="B121">
        <v>10.099083309379482</v>
      </c>
      <c r="C121">
        <v>1.3514786053958669</v>
      </c>
      <c r="M121">
        <f t="array" ref="M121">IFERROR(SUM($K$11:$K$51*C101:C141)+$D$2,"")</f>
        <v>12.114565951797042</v>
      </c>
      <c r="N121">
        <f t="shared" si="8"/>
        <v>4.062170281886468</v>
      </c>
    </row>
    <row r="122" spans="1:14" x14ac:dyDescent="0.3">
      <c r="A122">
        <f t="shared" si="7"/>
        <v>92</v>
      </c>
      <c r="B122">
        <v>11.369056743204901</v>
      </c>
      <c r="C122">
        <v>1.7040620285113832</v>
      </c>
      <c r="M122">
        <f t="array" ref="M122">IFERROR(SUM($K$11:$K$51*C102:C142)+$D$2,"")</f>
        <v>11.484750354788433</v>
      </c>
      <c r="N122">
        <f t="shared" si="8"/>
        <v>1.3385011761241293E-2</v>
      </c>
    </row>
    <row r="123" spans="1:14" x14ac:dyDescent="0.3">
      <c r="A123">
        <f t="shared" si="7"/>
        <v>93</v>
      </c>
      <c r="B123">
        <v>10.24937267399512</v>
      </c>
      <c r="C123">
        <v>2.0084680543382727</v>
      </c>
      <c r="M123">
        <f t="array" ref="M123">IFERROR(SUM($K$11:$K$51*C103:C143)+$D$2,"")</f>
        <v>10.952634258623569</v>
      </c>
      <c r="N123">
        <f t="shared" si="8"/>
        <v>0.49457685641411603</v>
      </c>
    </row>
    <row r="124" spans="1:14" x14ac:dyDescent="0.3">
      <c r="A124">
        <f t="shared" si="7"/>
        <v>94</v>
      </c>
      <c r="B124">
        <v>12.226679426035233</v>
      </c>
      <c r="C124">
        <v>2.5786439730761717</v>
      </c>
      <c r="M124">
        <f t="array" ref="M124">IFERROR(SUM($K$11:$K$51*C104:C144)+$D$2,"")</f>
        <v>10.709049159552176</v>
      </c>
      <c r="N124">
        <f t="shared" si="8"/>
        <v>2.3032016257454333</v>
      </c>
    </row>
    <row r="125" spans="1:14" x14ac:dyDescent="0.3">
      <c r="A125">
        <f t="shared" si="7"/>
        <v>95</v>
      </c>
      <c r="B125">
        <v>10.472547039194886</v>
      </c>
      <c r="C125">
        <v>2.6598630407390971</v>
      </c>
      <c r="M125">
        <f t="array" ref="M125">IFERROR(SUM($K$11:$K$51*C105:C145)+$D$2,"")</f>
        <v>10.770206383383</v>
      </c>
      <c r="N125">
        <f t="shared" si="8"/>
        <v>8.8601085182498054E-2</v>
      </c>
    </row>
    <row r="126" spans="1:14" x14ac:dyDescent="0.3">
      <c r="A126">
        <f t="shared" si="7"/>
        <v>96</v>
      </c>
      <c r="B126">
        <v>11.958381940002784</v>
      </c>
      <c r="C126">
        <v>2.9224485520366228</v>
      </c>
      <c r="M126">
        <f t="array" ref="M126">IFERROR(SUM($K$11:$K$51*C106:C146)+$D$2,"")</f>
        <v>11.131768821014385</v>
      </c>
      <c r="N126">
        <f t="shared" si="8"/>
        <v>0.68328924848373007</v>
      </c>
    </row>
    <row r="127" spans="1:14" x14ac:dyDescent="0.3">
      <c r="A127">
        <f t="shared" si="7"/>
        <v>97</v>
      </c>
      <c r="B127">
        <v>12.999738037842141</v>
      </c>
      <c r="C127">
        <v>3.0891841120950123</v>
      </c>
      <c r="M127">
        <f t="array" ref="M127">IFERROR(SUM($K$11:$K$51*C107:C147)+$D$2,"")</f>
        <v>11.737117588187372</v>
      </c>
      <c r="N127">
        <f t="shared" si="8"/>
        <v>1.5942103998864101</v>
      </c>
    </row>
    <row r="128" spans="1:14" x14ac:dyDescent="0.3">
      <c r="A128">
        <f t="shared" si="7"/>
        <v>98</v>
      </c>
      <c r="B128">
        <v>11.865504789962994</v>
      </c>
      <c r="C128">
        <v>1.1016733263262863</v>
      </c>
      <c r="M128">
        <f t="array" ref="M128">IFERROR(SUM($K$11:$K$51*C108:C148)+$D$2,"")</f>
        <v>12.040170378390135</v>
      </c>
      <c r="N128">
        <f t="shared" si="8"/>
        <v>3.0508067780599363E-2</v>
      </c>
    </row>
    <row r="129" spans="1:14" x14ac:dyDescent="0.3">
      <c r="A129">
        <f t="shared" si="7"/>
        <v>99</v>
      </c>
      <c r="B129">
        <v>13.58439442250909</v>
      </c>
      <c r="C129">
        <v>1.7820775846233599</v>
      </c>
      <c r="M129">
        <f t="array" ref="M129">IFERROR(SUM($K$11:$K$51*C109:C149)+$D$2,"")</f>
        <v>12.160428175991022</v>
      </c>
      <c r="N129">
        <f t="shared" si="8"/>
        <v>2.0276798712227557</v>
      </c>
    </row>
    <row r="130" spans="1:14" x14ac:dyDescent="0.3">
      <c r="A130">
        <f t="shared" si="7"/>
        <v>100</v>
      </c>
      <c r="B130">
        <v>10.886504827201541</v>
      </c>
      <c r="C130">
        <v>1.4095503049925706</v>
      </c>
      <c r="M130">
        <f t="array" ref="M130">IFERROR(SUM($K$11:$K$51*C110:C150)+$D$2,"")</f>
        <v>12.034934940133612</v>
      </c>
      <c r="N130">
        <f t="shared" si="8"/>
        <v>1.3188917242891676</v>
      </c>
    </row>
    <row r="131" spans="1:14" x14ac:dyDescent="0.3">
      <c r="A131">
        <f t="shared" si="7"/>
        <v>101</v>
      </c>
      <c r="B131">
        <v>10.187523089194618</v>
      </c>
      <c r="C131">
        <v>1.8149238518503856</v>
      </c>
      <c r="M131">
        <f t="array" ref="M131">IFERROR(SUM($K$11:$K$51*C111:C151)+$D$2,"")</f>
        <v>11.753699011418119</v>
      </c>
      <c r="N131">
        <f t="shared" si="8"/>
        <v>2.4529070193526326</v>
      </c>
    </row>
    <row r="132" spans="1:14" x14ac:dyDescent="0.3">
      <c r="A132">
        <f t="shared" si="7"/>
        <v>102</v>
      </c>
      <c r="B132">
        <v>10.362620087961208</v>
      </c>
      <c r="C132">
        <v>1.830218285833177</v>
      </c>
      <c r="M132">
        <f t="array" ref="M132">IFERROR(SUM($K$11:$K$51*C112:C152)+$D$2,"")</f>
        <v>11.373381510824251</v>
      </c>
      <c r="N132">
        <f t="shared" si="8"/>
        <v>1.0216386539481228</v>
      </c>
    </row>
    <row r="133" spans="1:14" x14ac:dyDescent="0.3">
      <c r="A133">
        <f t="shared" si="7"/>
        <v>103</v>
      </c>
      <c r="B133">
        <v>10.141914747770237</v>
      </c>
      <c r="C133">
        <v>2.2765813240922634</v>
      </c>
      <c r="M133">
        <f t="array" ref="M133">IFERROR(SUM($K$11:$K$51*C113:C153)+$D$2,"")</f>
        <v>11.101936114532093</v>
      </c>
      <c r="N133">
        <f t="shared" si="8"/>
        <v>0.92164102463930164</v>
      </c>
    </row>
    <row r="134" spans="1:14" x14ac:dyDescent="0.3">
      <c r="A134">
        <f t="shared" si="7"/>
        <v>104</v>
      </c>
      <c r="B134">
        <v>12.525388806189648</v>
      </c>
      <c r="C134">
        <v>2.9002029009209584</v>
      </c>
      <c r="M134">
        <f t="array" ref="M134">IFERROR(SUM($K$11:$K$51*C114:C154)+$D$2,"")</f>
        <v>11.118981589328294</v>
      </c>
      <c r="N134">
        <f t="shared" si="8"/>
        <v>1.9779812596396982</v>
      </c>
    </row>
    <row r="135" spans="1:14" x14ac:dyDescent="0.3">
      <c r="A135">
        <f t="shared" si="7"/>
        <v>105</v>
      </c>
      <c r="B135">
        <v>11.074301434121452</v>
      </c>
      <c r="C135">
        <v>2.5887947893709637</v>
      </c>
      <c r="M135">
        <f t="array" ref="M135">IFERROR(SUM($K$11:$K$51*C115:C155)+$D$2,"")</f>
        <v>11.335286325152319</v>
      </c>
      <c r="N135">
        <f t="shared" si="8"/>
        <v>6.8113113346393736E-2</v>
      </c>
    </row>
    <row r="136" spans="1:14" x14ac:dyDescent="0.3">
      <c r="A136">
        <f t="shared" si="7"/>
        <v>106</v>
      </c>
      <c r="B136">
        <v>11.796562573225364</v>
      </c>
      <c r="C136">
        <v>2.0804794336073575</v>
      </c>
      <c r="M136">
        <f t="array" ref="M136">IFERROR(SUM($K$11:$K$51*C116:C156)+$D$2,"")</f>
        <v>11.545170042325635</v>
      </c>
      <c r="N136">
        <f t="shared" si="8"/>
        <v>6.3198204592171042E-2</v>
      </c>
    </row>
    <row r="137" spans="1:14" x14ac:dyDescent="0.3">
      <c r="A137">
        <f t="shared" si="7"/>
        <v>107</v>
      </c>
      <c r="B137">
        <v>9.9528668061431294</v>
      </c>
      <c r="C137">
        <v>2.213453080909952</v>
      </c>
      <c r="M137">
        <f t="array" ref="M137">IFERROR(SUM($K$11:$K$51*C117:C157)+$D$2,"")</f>
        <v>11.719587035965281</v>
      </c>
      <c r="N137">
        <f t="shared" si="8"/>
        <v>3.121300370462837</v>
      </c>
    </row>
    <row r="138" spans="1:14" x14ac:dyDescent="0.3">
      <c r="A138">
        <f t="shared" si="7"/>
        <v>108</v>
      </c>
      <c r="B138">
        <v>13.346614796932425</v>
      </c>
      <c r="C138">
        <v>2.2025662140510822</v>
      </c>
      <c r="M138">
        <f t="array" ref="M138">IFERROR(SUM($K$11:$K$51*C118:C158)+$D$2,"")</f>
        <v>11.884246319856326</v>
      </c>
      <c r="N138">
        <f t="shared" si="8"/>
        <v>2.1385215627458698</v>
      </c>
    </row>
    <row r="139" spans="1:14" x14ac:dyDescent="0.3">
      <c r="A139">
        <f t="shared" si="7"/>
        <v>109</v>
      </c>
      <c r="B139">
        <v>12.720562098280096</v>
      </c>
      <c r="C139">
        <v>2.2211942238548374</v>
      </c>
      <c r="M139">
        <f t="array" ref="M139">IFERROR(SUM($K$11:$K$51*C119:C159)+$D$2,"")</f>
        <v>12.057845739240117</v>
      </c>
      <c r="N139">
        <f t="shared" si="8"/>
        <v>0.43919297253920714</v>
      </c>
    </row>
    <row r="140" spans="1:14" x14ac:dyDescent="0.3">
      <c r="A140">
        <f t="shared" si="7"/>
        <v>110</v>
      </c>
      <c r="B140">
        <v>14.48233935380865</v>
      </c>
      <c r="C140">
        <v>2.2645618454233114</v>
      </c>
      <c r="M140">
        <f t="array" ref="M140">IFERROR(SUM($K$11:$K$51*C120:C160)+$D$2,"")</f>
        <v>12.179469243220336</v>
      </c>
      <c r="N140">
        <f t="shared" si="8"/>
        <v>5.3032107462410334</v>
      </c>
    </row>
    <row r="141" spans="1:14" x14ac:dyDescent="0.3">
      <c r="A141">
        <f t="shared" si="7"/>
        <v>111</v>
      </c>
      <c r="B141">
        <v>12.242750879501724</v>
      </c>
      <c r="C141">
        <v>0.88707883620930206</v>
      </c>
      <c r="M141">
        <f t="array" ref="M141">IFERROR(SUM($K$11:$K$51*C121:C161)+$D$2,"")</f>
        <v>11.922824671948735</v>
      </c>
      <c r="N141">
        <f t="shared" si="8"/>
        <v>0.10235277827923803</v>
      </c>
    </row>
    <row r="142" spans="1:14" x14ac:dyDescent="0.3">
      <c r="A142">
        <f t="shared" si="7"/>
        <v>112</v>
      </c>
      <c r="B142">
        <v>10.785072512778592</v>
      </c>
      <c r="C142">
        <v>1.3231332703599628</v>
      </c>
      <c r="M142">
        <f t="array" ref="M142">IFERROR(SUM($K$11:$K$51*C122:C162)+$D$2,"")</f>
        <v>11.489111863785123</v>
      </c>
      <c r="N142">
        <f t="shared" si="8"/>
        <v>0.49567140776569646</v>
      </c>
    </row>
    <row r="143" spans="1:14" x14ac:dyDescent="0.3">
      <c r="A143">
        <f t="shared" si="7"/>
        <v>113</v>
      </c>
      <c r="B143">
        <v>11.815276392031786</v>
      </c>
      <c r="C143">
        <v>2.2300432375497143</v>
      </c>
      <c r="M143">
        <f t="array" ref="M143">IFERROR(SUM($K$11:$K$51*C123:C163)+$D$2,"")</f>
        <v>11.136143373489301</v>
      </c>
      <c r="N143">
        <f t="shared" si="8"/>
        <v>0.46122165687462741</v>
      </c>
    </row>
    <row r="144" spans="1:14" x14ac:dyDescent="0.3">
      <c r="A144">
        <f t="shared" si="7"/>
        <v>114</v>
      </c>
      <c r="B144">
        <v>12.366107619000216</v>
      </c>
      <c r="C144">
        <v>2.5063066247640178</v>
      </c>
      <c r="M144">
        <f t="array" ref="M144">IFERROR(SUM($K$11:$K$51*C124:C164)+$D$2,"")</f>
        <v>10.969133841437346</v>
      </c>
      <c r="N144">
        <f t="shared" si="8"/>
        <v>1.9515357351982754</v>
      </c>
    </row>
    <row r="145" spans="1:14" x14ac:dyDescent="0.3">
      <c r="A145">
        <f t="shared" si="7"/>
        <v>115</v>
      </c>
      <c r="B145">
        <v>10.855068736194504</v>
      </c>
      <c r="C145">
        <v>2.0440220747187556</v>
      </c>
      <c r="M145">
        <f t="array" ref="M145">IFERROR(SUM($K$11:$K$51*C125:C165)+$D$2,"")</f>
        <v>10.862309283409985</v>
      </c>
      <c r="N145">
        <f t="shared" si="8"/>
        <v>5.2425523979613794E-5</v>
      </c>
    </row>
    <row r="146" spans="1:14" x14ac:dyDescent="0.3">
      <c r="A146">
        <f t="shared" si="7"/>
        <v>116</v>
      </c>
      <c r="B146">
        <v>10.384969902104666</v>
      </c>
      <c r="C146">
        <v>1.5958661600866915</v>
      </c>
      <c r="M146">
        <f t="array" ref="M146">IFERROR(SUM($K$11:$K$51*C126:C166)+$D$2,"")</f>
        <v>10.710526050578732</v>
      </c>
      <c r="N146">
        <f t="shared" si="8"/>
        <v>0.10598680580926789</v>
      </c>
    </row>
    <row r="147" spans="1:14" x14ac:dyDescent="0.3">
      <c r="A147">
        <f t="shared" si="7"/>
        <v>117</v>
      </c>
      <c r="B147">
        <v>11.478660371433621</v>
      </c>
      <c r="C147">
        <v>1.9266770053689155</v>
      </c>
      <c r="M147">
        <f t="array" ref="M147">IFERROR(SUM($K$11:$K$51*C127:C167)+$D$2,"")</f>
        <v>10.584883588556227</v>
      </c>
      <c r="N147">
        <f t="shared" si="8"/>
        <v>0.79883693761066421</v>
      </c>
    </row>
    <row r="148" spans="1:14" x14ac:dyDescent="0.3">
      <c r="A148">
        <f t="shared" si="7"/>
        <v>118</v>
      </c>
      <c r="B148">
        <v>9.7056698088765998</v>
      </c>
      <c r="C148">
        <v>1.7325775552409413</v>
      </c>
      <c r="M148">
        <f t="array" ref="M148">IFERROR(SUM($K$11:$K$51*C128:C168)+$D$2,"")</f>
        <v>10.433260360555886</v>
      </c>
      <c r="N148">
        <f t="shared" si="8"/>
        <v>0.52938801089296839</v>
      </c>
    </row>
    <row r="149" spans="1:14" x14ac:dyDescent="0.3">
      <c r="A149">
        <f t="shared" si="7"/>
        <v>119</v>
      </c>
      <c r="B149">
        <v>11.500051782079202</v>
      </c>
      <c r="C149">
        <v>2.7255376206367381</v>
      </c>
      <c r="M149">
        <f t="array" ref="M149">IFERROR(SUM($K$11:$K$51*C129:C169)+$D$2,"")</f>
        <v>10.585262805041834</v>
      </c>
      <c r="N149">
        <f t="shared" si="8"/>
        <v>0.83683887250907429</v>
      </c>
    </row>
    <row r="150" spans="1:14" x14ac:dyDescent="0.3">
      <c r="A150">
        <f t="shared" si="7"/>
        <v>120</v>
      </c>
      <c r="B150">
        <v>11.028369822830822</v>
      </c>
      <c r="C150">
        <v>2.3097216647263004</v>
      </c>
      <c r="M150">
        <f t="array" ref="M150">IFERROR(SUM($K$11:$K$51*C130:C170)+$D$2,"")</f>
        <v>10.814131332129474</v>
      </c>
      <c r="N150">
        <f t="shared" si="8"/>
        <v>4.5898130897991544E-2</v>
      </c>
    </row>
    <row r="151" spans="1:14" x14ac:dyDescent="0.3">
      <c r="A151">
        <f t="shared" si="7"/>
        <v>121</v>
      </c>
      <c r="B151">
        <v>11.438386154660192</v>
      </c>
      <c r="C151">
        <v>1.8952170045551537</v>
      </c>
      <c r="M151">
        <f t="array" ref="M151">IFERROR(SUM($K$11:$K$51*C131:C171)+$D$2,"")</f>
        <v>11.017986053858724</v>
      </c>
      <c r="N151">
        <f t="shared" si="8"/>
        <v>0.17673624475388403</v>
      </c>
    </row>
    <row r="152" spans="1:14" x14ac:dyDescent="0.3">
      <c r="A152">
        <f t="shared" si="7"/>
        <v>122</v>
      </c>
      <c r="B152">
        <v>12.596307045414566</v>
      </c>
      <c r="C152">
        <v>1.6780260552275668</v>
      </c>
      <c r="M152">
        <f t="array" ref="M152">IFERROR(SUM($K$11:$K$51*C132:C172)+$D$2,"")</f>
        <v>11.094000444819397</v>
      </c>
      <c r="N152">
        <f t="shared" si="8"/>
        <v>2.256925122191813</v>
      </c>
    </row>
    <row r="153" spans="1:14" x14ac:dyDescent="0.3">
      <c r="A153">
        <f t="shared" si="7"/>
        <v>123</v>
      </c>
      <c r="B153">
        <v>10.311107023556536</v>
      </c>
      <c r="C153">
        <v>2.0137445189184375</v>
      </c>
      <c r="M153">
        <f t="array" ref="M153">IFERROR(SUM($K$11:$K$51*C133:C173)+$D$2,"")</f>
        <v>11.138819235352901</v>
      </c>
      <c r="N153">
        <f t="shared" si="8"/>
        <v>0.6851075055568312</v>
      </c>
    </row>
    <row r="154" spans="1:14" x14ac:dyDescent="0.3">
      <c r="A154">
        <f t="shared" si="7"/>
        <v>124</v>
      </c>
      <c r="B154">
        <v>11.502848713833725</v>
      </c>
      <c r="C154">
        <v>2.0173331124132554</v>
      </c>
      <c r="M154">
        <f t="array" ref="M154">IFERROR(SUM($K$11:$K$51*C134:C174)+$D$2,"")</f>
        <v>11.142836358505757</v>
      </c>
      <c r="N154">
        <f t="shared" si="8"/>
        <v>0.12960889598879055</v>
      </c>
    </row>
    <row r="155" spans="1:14" x14ac:dyDescent="0.3">
      <c r="A155">
        <f t="shared" si="7"/>
        <v>125</v>
      </c>
      <c r="B155">
        <v>9.6910995656701289</v>
      </c>
      <c r="C155">
        <v>2.5969900302267557</v>
      </c>
      <c r="M155">
        <f t="array" ref="M155">IFERROR(SUM($K$11:$K$51*C135:C175)+$D$2,"")</f>
        <v>11.244633926321006</v>
      </c>
      <c r="N155">
        <f t="shared" si="8"/>
        <v>2.4134690097229297</v>
      </c>
    </row>
    <row r="156" spans="1:14" x14ac:dyDescent="0.3">
      <c r="A156">
        <f t="shared" si="7"/>
        <v>126</v>
      </c>
      <c r="B156">
        <v>11.328946053167662</v>
      </c>
      <c r="C156">
        <v>2.4480918704949231</v>
      </c>
      <c r="M156">
        <f t="array" ref="M156">IFERROR(SUM($K$11:$K$51*C136:C176)+$D$2,"")</f>
        <v>11.428274725124673</v>
      </c>
      <c r="N156">
        <f t="shared" si="8"/>
        <v>9.8661850727434601E-3</v>
      </c>
    </row>
    <row r="157" spans="1:14" x14ac:dyDescent="0.3">
      <c r="A157">
        <f t="shared" si="7"/>
        <v>127</v>
      </c>
      <c r="B157">
        <v>11.808919628944901</v>
      </c>
      <c r="C157">
        <v>2.106688342698396</v>
      </c>
      <c r="M157">
        <f t="array" ref="M157">IFERROR(SUM($K$11:$K$51*C137:C177)+$D$2,"")</f>
        <v>11.597547508017243</v>
      </c>
      <c r="N157">
        <f t="shared" si="8"/>
        <v>4.4678173505456477E-2</v>
      </c>
    </row>
    <row r="158" spans="1:14" x14ac:dyDescent="0.3">
      <c r="A158">
        <f t="shared" si="7"/>
        <v>128</v>
      </c>
      <c r="B158">
        <v>12.111606987869139</v>
      </c>
      <c r="C158">
        <v>1.9587170287729667</v>
      </c>
      <c r="M158">
        <f t="array" ref="M158">IFERROR(SUM($K$11:$K$51*C138:C178)+$D$2,"")</f>
        <v>11.680692135512365</v>
      </c>
      <c r="N158">
        <f t="shared" si="8"/>
        <v>0.18568760998166117</v>
      </c>
    </row>
    <row r="159" spans="1:14" x14ac:dyDescent="0.3">
      <c r="A159">
        <f t="shared" si="7"/>
        <v>129</v>
      </c>
      <c r="B159">
        <v>9.7766609447474071</v>
      </c>
      <c r="C159">
        <v>1.3565032584348402</v>
      </c>
      <c r="M159">
        <f t="array" ref="M159">IFERROR(SUM($K$11:$K$51*C139:C179)+$D$2,"")</f>
        <v>11.538143014180752</v>
      </c>
      <c r="N159">
        <f t="shared" si="8"/>
        <v>3.1028190809351806</v>
      </c>
    </row>
    <row r="160" spans="1:14" x14ac:dyDescent="0.3">
      <c r="A160">
        <f t="shared" si="7"/>
        <v>130</v>
      </c>
      <c r="B160">
        <v>9.6795328556353439</v>
      </c>
      <c r="C160">
        <v>1.9682489793980558</v>
      </c>
      <c r="M160">
        <f t="array" ref="M160">IFERROR(SUM($K$11:$K$51*C140:C180)+$D$2,"")</f>
        <v>11.352440120424518</v>
      </c>
      <c r="N160">
        <f t="shared" si="8"/>
        <v>2.7986187165843956</v>
      </c>
    </row>
    <row r="161" spans="1:14" x14ac:dyDescent="0.3">
      <c r="A161">
        <f t="shared" ref="A161:A224" si="9">1+A160</f>
        <v>131</v>
      </c>
      <c r="B161">
        <v>11.979851766283776</v>
      </c>
      <c r="C161">
        <v>1.8254937045540307</v>
      </c>
      <c r="M161">
        <f t="array" ref="M161">IFERROR(SUM($K$11:$K$51*C141:C181)+$D$2,"")</f>
        <v>11.117549489033179</v>
      </c>
      <c r="N161">
        <f t="shared" si="8"/>
        <v>0.74356521735156589</v>
      </c>
    </row>
    <row r="162" spans="1:14" x14ac:dyDescent="0.3">
      <c r="A162">
        <f t="shared" si="9"/>
        <v>132</v>
      </c>
      <c r="B162">
        <v>11.179263935301368</v>
      </c>
      <c r="C162">
        <v>1.9270788045529925</v>
      </c>
      <c r="M162">
        <f t="array" ref="M162">IFERROR(SUM($K$11:$K$51*C142:C182)+$D$2,"")</f>
        <v>10.944910858308152</v>
      </c>
      <c r="N162">
        <f t="shared" si="8"/>
        <v>5.4921364696188149E-2</v>
      </c>
    </row>
    <row r="163" spans="1:14" x14ac:dyDescent="0.3">
      <c r="A163">
        <f t="shared" si="9"/>
        <v>133</v>
      </c>
      <c r="B163">
        <v>12.83995206301654</v>
      </c>
      <c r="C163">
        <v>2.639979554890266</v>
      </c>
      <c r="M163">
        <f t="array" ref="M163">IFERROR(SUM($K$11:$K$51*C143:C183)+$D$2,"")</f>
        <v>10.964125783401478</v>
      </c>
      <c r="N163">
        <f t="shared" si="8"/>
        <v>3.5187242312944838</v>
      </c>
    </row>
    <row r="164" spans="1:14" x14ac:dyDescent="0.3">
      <c r="A164">
        <f t="shared" si="9"/>
        <v>134</v>
      </c>
      <c r="B164">
        <v>11.188152268082696</v>
      </c>
      <c r="C164">
        <v>1.8930059294740997</v>
      </c>
      <c r="M164">
        <f t="array" ref="M164">IFERROR(SUM($K$11:$K$51*C144:C184)+$D$2,"")</f>
        <v>10.954975041333723</v>
      </c>
      <c r="N164">
        <f t="shared" si="8"/>
        <v>5.4371619074341924E-2</v>
      </c>
    </row>
    <row r="165" spans="1:14" x14ac:dyDescent="0.3">
      <c r="A165">
        <f t="shared" si="9"/>
        <v>135</v>
      </c>
      <c r="B165">
        <v>8.9359653256332976</v>
      </c>
      <c r="C165">
        <v>1.1162858423833826</v>
      </c>
      <c r="M165">
        <f t="array" ref="M165">IFERROR(SUM($K$11:$K$51*C145:C185)+$D$2,"")</f>
        <v>10.737826623458414</v>
      </c>
      <c r="N165">
        <f t="shared" si="8"/>
        <v>3.2467041366000124</v>
      </c>
    </row>
    <row r="166" spans="1:14" x14ac:dyDescent="0.3">
      <c r="A166">
        <f t="shared" si="9"/>
        <v>136</v>
      </c>
      <c r="B166">
        <v>8.5480266259695536</v>
      </c>
      <c r="C166">
        <v>1.3639116100343762</v>
      </c>
      <c r="M166">
        <f t="array" ref="M166">IFERROR(SUM($K$11:$K$51*C146:C186)+$D$2,"")</f>
        <v>10.424626798668339</v>
      </c>
      <c r="N166">
        <f t="shared" si="8"/>
        <v>3.5216282081731092</v>
      </c>
    </row>
    <row r="167" spans="1:14" x14ac:dyDescent="0.3">
      <c r="A167">
        <f t="shared" si="9"/>
        <v>137</v>
      </c>
      <c r="B167">
        <v>10.18617545023257</v>
      </c>
      <c r="C167">
        <v>1.6526660481283684</v>
      </c>
      <c r="M167">
        <f t="array" ref="M167">IFERROR(SUM($K$11:$K$51*C147:C187)+$D$2,"")</f>
        <v>10.123449054270344</v>
      </c>
      <c r="N167">
        <f t="shared" si="8"/>
        <v>3.9346007504099849E-3</v>
      </c>
    </row>
    <row r="168" spans="1:14" x14ac:dyDescent="0.3">
      <c r="A168">
        <f t="shared" si="9"/>
        <v>138</v>
      </c>
      <c r="B168">
        <v>11.203226547270228</v>
      </c>
      <c r="C168">
        <v>2.2246176683334631</v>
      </c>
      <c r="M168">
        <f t="array" ref="M168">IFERROR(SUM($K$11:$K$51*C148:C188)+$D$2,"")</f>
        <v>9.9712291514802036</v>
      </c>
      <c r="N168">
        <f t="shared" si="8"/>
        <v>1.5178175832334024</v>
      </c>
    </row>
    <row r="169" spans="1:14" x14ac:dyDescent="0.3">
      <c r="A169">
        <f t="shared" si="9"/>
        <v>139</v>
      </c>
      <c r="B169">
        <v>9.9828851145292337</v>
      </c>
      <c r="C169">
        <v>2.1205767362227519</v>
      </c>
      <c r="M169">
        <f t="array" ref="M169">IFERROR(SUM($K$11:$K$51*C149:C189)+$D$2,"")</f>
        <v>9.9592740721554485</v>
      </c>
      <c r="N169">
        <f t="shared" si="8"/>
        <v>5.574813219766801E-4</v>
      </c>
    </row>
    <row r="170" spans="1:14" x14ac:dyDescent="0.3">
      <c r="A170">
        <f t="shared" si="9"/>
        <v>140</v>
      </c>
      <c r="B170">
        <v>9.7526742130254434</v>
      </c>
      <c r="C170">
        <v>1.6567217545760062</v>
      </c>
      <c r="M170">
        <f t="array" ref="M170">IFERROR(SUM($K$11:$K$51*C150:C190)+$D$2,"")</f>
        <v>9.9089454594300879</v>
      </c>
      <c r="N170">
        <f t="shared" si="8"/>
        <v>2.4420702452861123E-2</v>
      </c>
    </row>
    <row r="171" spans="1:14" x14ac:dyDescent="0.3">
      <c r="A171">
        <f t="shared" si="9"/>
        <v>141</v>
      </c>
      <c r="B171">
        <v>10.847329174903152</v>
      </c>
      <c r="C171">
        <v>1.9552997077447931</v>
      </c>
      <c r="M171">
        <f t="array" ref="M171">IFERROR(SUM($K$11:$K$51*C151:C191)+$D$2,"")</f>
        <v>9.9315863233560382</v>
      </c>
      <c r="N171">
        <f t="shared" si="8"/>
        <v>0.83858497015963884</v>
      </c>
    </row>
    <row r="172" spans="1:14" x14ac:dyDescent="0.3">
      <c r="A172">
        <f t="shared" si="9"/>
        <v>142</v>
      </c>
      <c r="B172">
        <v>8.973558824185492</v>
      </c>
      <c r="C172">
        <v>0.94117918812168533</v>
      </c>
      <c r="M172">
        <f t="array" ref="M172">IFERROR(SUM($K$11:$K$51*C152:C192)+$D$2,"")</f>
        <v>9.7693268566434188</v>
      </c>
      <c r="N172">
        <f t="shared" si="8"/>
        <v>0.63324676148196013</v>
      </c>
    </row>
    <row r="173" spans="1:14" x14ac:dyDescent="0.3">
      <c r="A173">
        <f t="shared" si="9"/>
        <v>143</v>
      </c>
      <c r="B173">
        <v>7.6526696396041558</v>
      </c>
      <c r="C173">
        <v>1.2987117836775304</v>
      </c>
      <c r="M173">
        <f t="array" ref="M173">IFERROR(SUM($K$11:$K$51*C153:C193)+$D$2,"")</f>
        <v>9.5249826379798073</v>
      </c>
      <c r="N173">
        <f t="shared" si="8"/>
        <v>3.5055559638864224</v>
      </c>
    </row>
    <row r="174" spans="1:14" x14ac:dyDescent="0.3">
      <c r="A174">
        <f t="shared" si="9"/>
        <v>144</v>
      </c>
      <c r="B174">
        <v>9.9844850400058114</v>
      </c>
      <c r="C174">
        <v>1.3797978726795432</v>
      </c>
      <c r="M174">
        <f t="array" ref="M174">IFERROR(SUM($K$11:$K$51*C154:C194)+$D$2,"")</f>
        <v>9.2262130564192208</v>
      </c>
      <c r="N174">
        <f t="shared" si="8"/>
        <v>0.5749764010923426</v>
      </c>
    </row>
    <row r="175" spans="1:14" x14ac:dyDescent="0.3">
      <c r="A175">
        <f t="shared" si="9"/>
        <v>145</v>
      </c>
      <c r="B175">
        <v>9.4206016934754118</v>
      </c>
      <c r="C175">
        <v>1.6028923874394572</v>
      </c>
      <c r="M175">
        <f t="array" ref="M175">IFERROR(SUM($K$11:$K$51*C155:C195)+$D$2,"")</f>
        <v>8.9666362058007447</v>
      </c>
      <c r="N175">
        <f t="shared" si="8"/>
        <v>0.20608466399969827</v>
      </c>
    </row>
    <row r="176" spans="1:14" x14ac:dyDescent="0.3">
      <c r="A176">
        <f t="shared" si="9"/>
        <v>146</v>
      </c>
      <c r="B176">
        <v>7.864254045948722</v>
      </c>
      <c r="C176">
        <v>1.2112931247040577</v>
      </c>
      <c r="M176">
        <f t="array" ref="M176">IFERROR(SUM($K$11:$K$51*C156:C196)+$D$2,"")</f>
        <v>8.6452298295532035</v>
      </c>
      <c r="N176">
        <f t="shared" si="8"/>
        <v>0.60992317457663392</v>
      </c>
    </row>
    <row r="177" spans="1:14" x14ac:dyDescent="0.3">
      <c r="A177">
        <f t="shared" si="9"/>
        <v>147</v>
      </c>
      <c r="B177">
        <v>6.189557266943396</v>
      </c>
      <c r="C177">
        <v>0.85530040190132661</v>
      </c>
      <c r="M177">
        <f t="array" ref="M177">IFERROR(SUM($K$11:$K$51*C157:C197)+$D$2,"")</f>
        <v>8.2222216294221351</v>
      </c>
      <c r="N177">
        <f t="shared" si="8"/>
        <v>4.1317244104910991</v>
      </c>
    </row>
    <row r="178" spans="1:14" x14ac:dyDescent="0.3">
      <c r="A178">
        <f t="shared" si="9"/>
        <v>148</v>
      </c>
      <c r="B178">
        <v>6.2196478190405164</v>
      </c>
      <c r="C178">
        <v>0.63374907226797372</v>
      </c>
      <c r="M178">
        <f t="array" ref="M178">IFERROR(SUM($K$11:$K$51*C158:C198)+$D$2,"")</f>
        <v>7.6891531558463235</v>
      </c>
      <c r="N178">
        <f t="shared" si="8"/>
        <v>2.1594459349007487</v>
      </c>
    </row>
    <row r="179" spans="1:14" x14ac:dyDescent="0.3">
      <c r="A179">
        <f t="shared" si="9"/>
        <v>149</v>
      </c>
      <c r="B179">
        <v>6.6280597888875823</v>
      </c>
      <c r="C179">
        <v>0.59769599943286122</v>
      </c>
      <c r="M179">
        <f t="array" ref="M179">IFERROR(SUM($K$11:$K$51*C159:C199)+$D$2,"")</f>
        <v>7.0798166427387557</v>
      </c>
      <c r="N179">
        <f t="shared" si="8"/>
        <v>0.20408425500151042</v>
      </c>
    </row>
    <row r="180" spans="1:14" x14ac:dyDescent="0.3">
      <c r="A180">
        <f t="shared" si="9"/>
        <v>150</v>
      </c>
      <c r="B180">
        <v>3.1010320130249811</v>
      </c>
      <c r="C180">
        <v>-1.6247784637150264E-2</v>
      </c>
      <c r="M180">
        <f t="array" ref="M180">IFERROR(SUM($K$11:$K$51*C160:C200)+$D$2,"")</f>
        <v>6.3155286947351854</v>
      </c>
      <c r="N180">
        <f t="shared" ref="N180:N243" si="10">(M180-B180)^2</f>
        <v>10.332988916725915</v>
      </c>
    </row>
    <row r="181" spans="1:14" x14ac:dyDescent="0.3">
      <c r="A181">
        <f t="shared" si="9"/>
        <v>151</v>
      </c>
      <c r="B181">
        <v>5.178272278956654</v>
      </c>
      <c r="C181">
        <v>0.70769393209241249</v>
      </c>
      <c r="M181">
        <f t="array" ref="M181">IFERROR(SUM($K$11:$K$51*C161:C201)+$D$2,"")</f>
        <v>5.5938261423036995</v>
      </c>
      <c r="N181">
        <f t="shared" si="10"/>
        <v>0.17268501334265493</v>
      </c>
    </row>
    <row r="182" spans="1:14" x14ac:dyDescent="0.3">
      <c r="A182">
        <f t="shared" si="9"/>
        <v>152</v>
      </c>
      <c r="B182">
        <v>4.435607378431099</v>
      </c>
      <c r="C182">
        <v>1.2680582747047207</v>
      </c>
      <c r="M182">
        <f t="array" ref="M182">IFERROR(SUM($K$11:$K$51*C162:C202)+$D$2,"")</f>
        <v>5.1207944318859688</v>
      </c>
      <c r="N182">
        <f t="shared" si="10"/>
        <v>0.46948129822216667</v>
      </c>
    </row>
    <row r="183" spans="1:14" x14ac:dyDescent="0.3">
      <c r="A183">
        <f t="shared" si="9"/>
        <v>153</v>
      </c>
      <c r="B183">
        <v>4.6170861123503748</v>
      </c>
      <c r="C183">
        <v>0.72187521481962991</v>
      </c>
      <c r="M183">
        <f t="array" ref="M183">IFERROR(SUM($K$11:$K$51*C163:C203)+$D$2,"")</f>
        <v>4.7570151979958535</v>
      </c>
      <c r="N183">
        <f t="shared" si="10"/>
        <v>1.9580149009579707E-2</v>
      </c>
    </row>
    <row r="184" spans="1:14" x14ac:dyDescent="0.3">
      <c r="A184">
        <f t="shared" si="9"/>
        <v>154</v>
      </c>
      <c r="B184">
        <v>5.5703355802485461</v>
      </c>
      <c r="C184">
        <v>1.0790165430676639</v>
      </c>
      <c r="M184">
        <f t="array" ref="M184">IFERROR(SUM($K$11:$K$51*C164:C204)+$D$2,"")</f>
        <v>4.5549980415073064</v>
      </c>
      <c r="N184">
        <f t="shared" si="10"/>
        <v>1.0309103175771186</v>
      </c>
    </row>
    <row r="185" spans="1:14" x14ac:dyDescent="0.3">
      <c r="A185">
        <f t="shared" si="9"/>
        <v>155</v>
      </c>
      <c r="B185">
        <v>5.3374060169196129</v>
      </c>
      <c r="C185">
        <v>1.7992607014888007</v>
      </c>
      <c r="M185">
        <f t="array" ref="M185">IFERROR(SUM($K$11:$K$51*C165:C205)+$D$2,"")</f>
        <v>4.7144319283584277</v>
      </c>
      <c r="N185">
        <f t="shared" si="10"/>
        <v>0.3880967150186394</v>
      </c>
    </row>
    <row r="186" spans="1:14" x14ac:dyDescent="0.3">
      <c r="A186">
        <f t="shared" si="9"/>
        <v>156</v>
      </c>
      <c r="B186">
        <v>5.7175502648002254</v>
      </c>
      <c r="C186">
        <v>1.5704980203175585</v>
      </c>
      <c r="M186">
        <f t="array" ref="M186">IFERROR(SUM($K$11:$K$51*C166:C206)+$D$2,"")</f>
        <v>5.1191288642961794</v>
      </c>
      <c r="N186">
        <f t="shared" si="10"/>
        <v>0.35810817258122385</v>
      </c>
    </row>
    <row r="187" spans="1:14" x14ac:dyDescent="0.3">
      <c r="A187">
        <f t="shared" si="9"/>
        <v>157</v>
      </c>
      <c r="B187">
        <v>7.0597137894336681</v>
      </c>
      <c r="C187">
        <v>2.266835649999102</v>
      </c>
      <c r="M187">
        <f t="array" ref="M187">IFERROR(SUM($K$11:$K$51*C167:C207)+$D$2,"")</f>
        <v>5.8219348534698048</v>
      </c>
      <c r="N187">
        <f t="shared" si="10"/>
        <v>1.5320966943158336</v>
      </c>
    </row>
    <row r="188" spans="1:14" x14ac:dyDescent="0.3">
      <c r="A188">
        <f t="shared" si="9"/>
        <v>158</v>
      </c>
      <c r="B188">
        <v>8.7714588224004579</v>
      </c>
      <c r="C188">
        <v>2.0059273411125895</v>
      </c>
      <c r="M188">
        <f t="array" ref="M188">IFERROR(SUM($K$11:$K$51*C168:C208)+$D$2,"")</f>
        <v>6.6511282567648511</v>
      </c>
      <c r="N188">
        <f t="shared" si="10"/>
        <v>4.4958017075686127</v>
      </c>
    </row>
    <row r="189" spans="1:14" x14ac:dyDescent="0.3">
      <c r="A189">
        <f t="shared" si="9"/>
        <v>159</v>
      </c>
      <c r="B189">
        <v>8.5510523489200114</v>
      </c>
      <c r="C189">
        <v>1.833219906878107</v>
      </c>
      <c r="M189">
        <f t="array" ref="M189">IFERROR(SUM($K$11:$K$51*C169:C209)+$D$2,"")</f>
        <v>7.4526958747411349</v>
      </c>
      <c r="N189">
        <f t="shared" si="10"/>
        <v>1.206386944370653</v>
      </c>
    </row>
    <row r="190" spans="1:14" x14ac:dyDescent="0.3">
      <c r="A190">
        <f t="shared" si="9"/>
        <v>160</v>
      </c>
      <c r="B190">
        <v>8.6937317560359233</v>
      </c>
      <c r="C190">
        <v>1.4704132803972869</v>
      </c>
      <c r="M190">
        <f t="array" ref="M190">IFERROR(SUM($K$11:$K$51*C170:C210)+$D$2,"")</f>
        <v>8.0888586269505041</v>
      </c>
      <c r="N190">
        <f t="shared" si="10"/>
        <v>0.36587150228958626</v>
      </c>
    </row>
    <row r="191" spans="1:14" x14ac:dyDescent="0.3">
      <c r="A191">
        <f t="shared" si="9"/>
        <v>161</v>
      </c>
      <c r="B191">
        <v>10.378770562756404</v>
      </c>
      <c r="C191">
        <v>1.3222294889876003</v>
      </c>
      <c r="M191">
        <f t="array" ref="M191">IFERROR(SUM($K$11:$K$51*C171:C211)+$D$2,"")</f>
        <v>8.5088138585094608</v>
      </c>
      <c r="N191">
        <f t="shared" si="10"/>
        <v>3.4967380757580915</v>
      </c>
    </row>
    <row r="192" spans="1:14" x14ac:dyDescent="0.3">
      <c r="A192">
        <f t="shared" si="9"/>
        <v>162</v>
      </c>
      <c r="B192">
        <v>8.8393695823510132</v>
      </c>
      <c r="C192">
        <v>1.4490764147421662</v>
      </c>
      <c r="M192">
        <f t="array" ref="M192">IFERROR(SUM($K$11:$K$51*C172:C212)+$D$2,"")</f>
        <v>8.7232484323614194</v>
      </c>
      <c r="N192">
        <f t="shared" si="10"/>
        <v>1.3484121474905734E-2</v>
      </c>
    </row>
    <row r="193" spans="1:14" x14ac:dyDescent="0.3">
      <c r="A193">
        <f t="shared" si="9"/>
        <v>163</v>
      </c>
      <c r="B193">
        <v>10.432933764358339</v>
      </c>
      <c r="C193">
        <v>1.2144346441892799</v>
      </c>
      <c r="M193">
        <f t="array" ref="M193">IFERROR(SUM($K$11:$K$51*C173:C213)+$D$2,"")</f>
        <v>8.755280833154826</v>
      </c>
      <c r="N193">
        <f t="shared" si="10"/>
        <v>2.8145193575757381</v>
      </c>
    </row>
    <row r="194" spans="1:14" x14ac:dyDescent="0.3">
      <c r="A194">
        <f t="shared" si="9"/>
        <v>164</v>
      </c>
      <c r="B194">
        <v>7.119321293125215</v>
      </c>
      <c r="C194">
        <v>1.5939829554682428</v>
      </c>
      <c r="M194">
        <f t="array" ref="M194">IFERROR(SUM($K$11:$K$51*C174:C214)+$D$2,"")</f>
        <v>8.6983065219995197</v>
      </c>
      <c r="N194">
        <f t="shared" si="10"/>
        <v>2.4931943530032403</v>
      </c>
    </row>
    <row r="195" spans="1:14" x14ac:dyDescent="0.3">
      <c r="A195">
        <f t="shared" si="9"/>
        <v>165</v>
      </c>
      <c r="B195">
        <v>7.8060984188098939</v>
      </c>
      <c r="C195">
        <v>1.2401586993619254</v>
      </c>
      <c r="M195">
        <f t="array" ref="M195">IFERROR(SUM($K$11:$K$51*C175:C215)+$D$2,"")</f>
        <v>8.5164843752970043</v>
      </c>
      <c r="N195">
        <f t="shared" si="10"/>
        <v>0.50464820717410674</v>
      </c>
    </row>
    <row r="196" spans="1:14" x14ac:dyDescent="0.3">
      <c r="A196">
        <f t="shared" si="9"/>
        <v>166</v>
      </c>
      <c r="B196">
        <v>6.0384153544183494</v>
      </c>
      <c r="C196">
        <v>1.1109870799246919</v>
      </c>
      <c r="M196">
        <f t="array" ref="M196">IFERROR(SUM($K$11:$K$51*C176:C216)+$D$2,"")</f>
        <v>8.2163905720420907</v>
      </c>
      <c r="N196">
        <f t="shared" si="10"/>
        <v>4.7435760485831828</v>
      </c>
    </row>
    <row r="197" spans="1:14" x14ac:dyDescent="0.3">
      <c r="A197">
        <f t="shared" si="9"/>
        <v>167</v>
      </c>
      <c r="B197">
        <v>5.8835992683489735</v>
      </c>
      <c r="C197">
        <v>0.69220396055363853</v>
      </c>
      <c r="M197">
        <f t="array" ref="M197">IFERROR(SUM($K$11:$K$51*C177:C217)+$D$2,"")</f>
        <v>7.7669955260040924</v>
      </c>
      <c r="N197">
        <f t="shared" si="10"/>
        <v>3.5471814633493071</v>
      </c>
    </row>
    <row r="198" spans="1:14" x14ac:dyDescent="0.3">
      <c r="A198">
        <f t="shared" si="9"/>
        <v>168</v>
      </c>
      <c r="B198">
        <v>6.7204344964567744</v>
      </c>
      <c r="C198">
        <v>0.2172465968295012</v>
      </c>
      <c r="M198">
        <f t="array" ref="M198">IFERROR(SUM($K$11:$K$51*C178:C218)+$D$2,"")</f>
        <v>7.1123097489494382</v>
      </c>
      <c r="N198">
        <f t="shared" si="10"/>
        <v>0.15356621351618904</v>
      </c>
    </row>
    <row r="199" spans="1:14" x14ac:dyDescent="0.3">
      <c r="A199">
        <f t="shared" si="9"/>
        <v>169</v>
      </c>
      <c r="B199">
        <v>3.4221073847845851</v>
      </c>
      <c r="C199">
        <v>0.28820211870310386</v>
      </c>
      <c r="M199">
        <f t="array" ref="M199">IFERROR(SUM($K$11:$K$51*C179:C219)+$D$2,"")</f>
        <v>6.3416637551577377</v>
      </c>
      <c r="N199">
        <f t="shared" si="10"/>
        <v>8.5238093997864564</v>
      </c>
    </row>
    <row r="200" spans="1:14" x14ac:dyDescent="0.3">
      <c r="A200">
        <f t="shared" si="9"/>
        <v>170</v>
      </c>
      <c r="B200">
        <v>3.6090030741455186</v>
      </c>
      <c r="C200">
        <v>0.40992377596839269</v>
      </c>
      <c r="M200">
        <f t="array" ref="M200">IFERROR(SUM($K$11:$K$51*C180:C220)+$D$2,"")</f>
        <v>5.5543722678816128</v>
      </c>
      <c r="N200">
        <f t="shared" si="10"/>
        <v>3.784461299937421</v>
      </c>
    </row>
    <row r="201" spans="1:14" x14ac:dyDescent="0.3">
      <c r="A201">
        <f t="shared" si="9"/>
        <v>171</v>
      </c>
      <c r="B201">
        <v>4.4265700524438971</v>
      </c>
      <c r="C201">
        <v>0.89154211916758497</v>
      </c>
      <c r="M201">
        <f t="array" ref="M201">IFERROR(SUM($K$11:$K$51*C181:C221)+$D$2,"")</f>
        <v>4.9547319350029397</v>
      </c>
      <c r="N201">
        <f t="shared" si="10"/>
        <v>0.27895497418831194</v>
      </c>
    </row>
    <row r="202" spans="1:14" x14ac:dyDescent="0.3">
      <c r="A202">
        <f t="shared" si="9"/>
        <v>172</v>
      </c>
      <c r="B202">
        <v>3.6518387895263738</v>
      </c>
      <c r="C202">
        <v>1.3384768018227731</v>
      </c>
      <c r="M202">
        <f t="array" ref="M202">IFERROR(SUM($K$11:$K$51*C182:C222)+$D$2,"")</f>
        <v>4.6289579232709217</v>
      </c>
      <c r="N202">
        <f t="shared" si="10"/>
        <v>0.95476180152969581</v>
      </c>
    </row>
    <row r="203" spans="1:14" x14ac:dyDescent="0.3">
      <c r="A203">
        <f t="shared" si="9"/>
        <v>173</v>
      </c>
      <c r="B203">
        <v>5.8646458766997842</v>
      </c>
      <c r="C203">
        <v>2.1894158277901496</v>
      </c>
      <c r="M203">
        <f t="array" ref="M203">IFERROR(SUM($K$11:$K$51*C183:C223)+$D$2,"")</f>
        <v>4.7664534374371303</v>
      </c>
      <c r="N203">
        <f t="shared" si="10"/>
        <v>1.2060266336536576</v>
      </c>
    </row>
    <row r="204" spans="1:14" x14ac:dyDescent="0.3">
      <c r="A204">
        <f t="shared" si="9"/>
        <v>174</v>
      </c>
      <c r="B204">
        <v>5.2852350283469214</v>
      </c>
      <c r="C204">
        <v>1.4168190963167744</v>
      </c>
      <c r="M204">
        <f t="array" ref="M204">IFERROR(SUM($K$11:$K$51*C184:C224)+$D$2,"")</f>
        <v>5.1403810433937274</v>
      </c>
      <c r="N204">
        <f t="shared" si="10"/>
        <v>2.0982676956820157E-2</v>
      </c>
    </row>
    <row r="205" spans="1:14" x14ac:dyDescent="0.3">
      <c r="A205">
        <f t="shared" si="9"/>
        <v>175</v>
      </c>
      <c r="B205">
        <v>7.3175168182977908</v>
      </c>
      <c r="C205">
        <v>1.7345726367270347</v>
      </c>
      <c r="M205">
        <f t="array" ref="M205">IFERROR(SUM($K$11:$K$51*C185:C225)+$D$2,"")</f>
        <v>5.7082585089950859</v>
      </c>
      <c r="N205">
        <f t="shared" si="10"/>
        <v>2.5897123060598002</v>
      </c>
    </row>
    <row r="206" spans="1:14" x14ac:dyDescent="0.3">
      <c r="A206">
        <f t="shared" si="9"/>
        <v>176</v>
      </c>
      <c r="B206">
        <v>8.9733923574903436</v>
      </c>
      <c r="C206">
        <v>0.9993418462430701</v>
      </c>
      <c r="M206">
        <f t="array" ref="M206">IFERROR(SUM($K$11:$K$51*C186:C226)+$D$2,"")</f>
        <v>6.1805939295393735</v>
      </c>
      <c r="N206">
        <f t="shared" si="10"/>
        <v>7.7997230591654096</v>
      </c>
    </row>
    <row r="207" spans="1:14" x14ac:dyDescent="0.3">
      <c r="A207">
        <f t="shared" si="9"/>
        <v>177</v>
      </c>
      <c r="B207">
        <v>8.320126240806303</v>
      </c>
      <c r="C207">
        <v>0.72440322285633041</v>
      </c>
      <c r="M207">
        <f t="array" ref="M207">IFERROR(SUM($K$11:$K$51*C187:C227)+$D$2,"")</f>
        <v>6.4668407924072948</v>
      </c>
      <c r="N207">
        <f t="shared" si="10"/>
        <v>3.4346669532475129</v>
      </c>
    </row>
    <row r="208" spans="1:14" x14ac:dyDescent="0.3">
      <c r="A208">
        <f t="shared" si="9"/>
        <v>178</v>
      </c>
      <c r="B208">
        <v>7.0761589608522533</v>
      </c>
      <c r="C208">
        <v>1.7201775962114527</v>
      </c>
      <c r="M208">
        <f t="array" ref="M208">IFERROR(SUM($K$11:$K$51*C188:C228)+$D$2,"")</f>
        <v>6.7605717684820226</v>
      </c>
      <c r="N208">
        <f t="shared" si="10"/>
        <v>9.9595275988124995E-2</v>
      </c>
    </row>
    <row r="209" spans="1:14" x14ac:dyDescent="0.3">
      <c r="A209">
        <f t="shared" si="9"/>
        <v>179</v>
      </c>
      <c r="B209">
        <v>8.63305939675495</v>
      </c>
      <c r="C209">
        <v>1.0441160234322182</v>
      </c>
      <c r="M209">
        <f t="array" ref="M209">IFERROR(SUM($K$11:$K$51*C189:C229)+$D$2,"")</f>
        <v>6.9160881974807751</v>
      </c>
      <c r="N209">
        <f t="shared" si="10"/>
        <v>2.9479900991369985</v>
      </c>
    </row>
    <row r="210" spans="1:14" x14ac:dyDescent="0.3">
      <c r="A210">
        <f t="shared" si="9"/>
        <v>180</v>
      </c>
      <c r="B210">
        <v>6.0543058895085249</v>
      </c>
      <c r="C210">
        <v>1.5137869841711074</v>
      </c>
      <c r="M210">
        <f t="array" ref="M210">IFERROR(SUM($K$11:$K$51*C190:C230)+$D$2,"")</f>
        <v>7.0566947061859109</v>
      </c>
      <c r="N210">
        <f t="shared" si="10"/>
        <v>1.0047833397998902</v>
      </c>
    </row>
    <row r="211" spans="1:14" x14ac:dyDescent="0.3">
      <c r="A211">
        <f t="shared" si="9"/>
        <v>181</v>
      </c>
      <c r="B211">
        <v>7.2118686922527484</v>
      </c>
      <c r="C211">
        <v>2.1433666854208564</v>
      </c>
      <c r="M211">
        <f t="array" ref="M211">IFERROR(SUM($K$11:$K$51*C191:C231)+$D$2,"")</f>
        <v>7.3529828066152172</v>
      </c>
      <c r="N211">
        <f t="shared" si="10"/>
        <v>1.9913193272303922E-2</v>
      </c>
    </row>
    <row r="212" spans="1:14" x14ac:dyDescent="0.3">
      <c r="A212">
        <f t="shared" si="9"/>
        <v>182</v>
      </c>
      <c r="B212">
        <v>7.4695313945892918</v>
      </c>
      <c r="C212">
        <v>1.4319478961600818</v>
      </c>
      <c r="M212">
        <f t="array" ref="M212">IFERROR(SUM($K$11:$K$51*C192:C232)+$D$2,"")</f>
        <v>7.6081432329221279</v>
      </c>
      <c r="N212">
        <f t="shared" si="10"/>
        <v>1.9213241726008287E-2</v>
      </c>
    </row>
    <row r="213" spans="1:14" x14ac:dyDescent="0.3">
      <c r="A213">
        <f t="shared" si="9"/>
        <v>183</v>
      </c>
      <c r="B213">
        <v>8.2546127830183469</v>
      </c>
      <c r="C213">
        <v>1.8382220096823403</v>
      </c>
      <c r="M213">
        <f t="array" ref="M213">IFERROR(SUM($K$11:$K$51*C193:C233)+$D$2,"")</f>
        <v>7.8997691736920022</v>
      </c>
      <c r="N213">
        <f t="shared" si="10"/>
        <v>0.12591398707974757</v>
      </c>
    </row>
    <row r="214" spans="1:14" x14ac:dyDescent="0.3">
      <c r="A214">
        <f t="shared" si="9"/>
        <v>184</v>
      </c>
      <c r="B214">
        <v>9.6014718757375181</v>
      </c>
      <c r="C214">
        <v>2.7521303204476668</v>
      </c>
      <c r="M214">
        <f t="array" ref="M214">IFERROR(SUM($K$11:$K$51*C194:C234)+$D$2,"")</f>
        <v>8.444252983918215</v>
      </c>
      <c r="N214">
        <f t="shared" si="10"/>
        <v>1.339155563583496</v>
      </c>
    </row>
    <row r="215" spans="1:14" x14ac:dyDescent="0.3">
      <c r="A215">
        <f t="shared" si="9"/>
        <v>185</v>
      </c>
      <c r="B215">
        <v>11.11596375558004</v>
      </c>
      <c r="C215">
        <v>1.7821801240411121</v>
      </c>
      <c r="M215">
        <f t="array" ref="M215">IFERROR(SUM($K$11:$K$51*C195:C235)+$D$2,"")</f>
        <v>8.9259576966854421</v>
      </c>
      <c r="N215">
        <f t="shared" si="10"/>
        <v>4.7961265379950495</v>
      </c>
    </row>
    <row r="216" spans="1:14" x14ac:dyDescent="0.3">
      <c r="A216">
        <f t="shared" si="9"/>
        <v>186</v>
      </c>
      <c r="B216">
        <v>9.8201432731375196</v>
      </c>
      <c r="C216">
        <v>1.3320085182122297</v>
      </c>
      <c r="M216">
        <f t="array" ref="M216">IFERROR(SUM($K$11:$K$51*C196:C236)+$D$2,"")</f>
        <v>9.2229600956921409</v>
      </c>
      <c r="N216">
        <f t="shared" si="10"/>
        <v>0.35662774742375858</v>
      </c>
    </row>
    <row r="217" spans="1:14" x14ac:dyDescent="0.3">
      <c r="A217">
        <f t="shared" si="9"/>
        <v>187</v>
      </c>
      <c r="B217">
        <v>7.8722243545245494</v>
      </c>
      <c r="C217">
        <v>2.1526332093140979</v>
      </c>
      <c r="M217">
        <f t="array" ref="M217">IFERROR(SUM($K$11:$K$51*C197:C237)+$D$2,"")</f>
        <v>9.5255870189440124</v>
      </c>
      <c r="N217">
        <f t="shared" si="10"/>
        <v>2.7336081000962258</v>
      </c>
    </row>
    <row r="218" spans="1:14" x14ac:dyDescent="0.3">
      <c r="A218">
        <f t="shared" si="9"/>
        <v>188</v>
      </c>
      <c r="B218">
        <v>10.231707855260309</v>
      </c>
      <c r="C218">
        <v>0.97626093618429532</v>
      </c>
      <c r="M218">
        <f t="array" ref="M218">IFERROR(SUM($K$11:$K$51*C198:C238)+$D$2,"")</f>
        <v>9.555667413486038</v>
      </c>
      <c r="N218">
        <f t="shared" si="10"/>
        <v>0.4570306789143514</v>
      </c>
    </row>
    <row r="219" spans="1:14" x14ac:dyDescent="0.3">
      <c r="A219">
        <f t="shared" si="9"/>
        <v>189</v>
      </c>
      <c r="B219">
        <v>8.4329636526490379</v>
      </c>
      <c r="C219">
        <v>1.2841986261935943</v>
      </c>
      <c r="M219">
        <f t="array" ref="M219">IFERROR(SUM($K$11:$K$51*C199:C239)+$D$2,"")</f>
        <v>9.4308443638423256</v>
      </c>
      <c r="N219">
        <f t="shared" si="10"/>
        <v>0.9957659137716216</v>
      </c>
    </row>
    <row r="220" spans="1:14" x14ac:dyDescent="0.3">
      <c r="A220">
        <f t="shared" si="9"/>
        <v>190</v>
      </c>
      <c r="B220">
        <v>9.1791139126326851</v>
      </c>
      <c r="C220">
        <v>0.43141447531290522</v>
      </c>
      <c r="M220">
        <f t="array" ref="M220">IFERROR(SUM($K$11:$K$51*C200:C240)+$D$2,"")</f>
        <v>8.9775228982127082</v>
      </c>
      <c r="N220">
        <f t="shared" si="10"/>
        <v>4.0638937094875309E-2</v>
      </c>
    </row>
    <row r="221" spans="1:14" x14ac:dyDescent="0.3">
      <c r="A221">
        <f t="shared" si="9"/>
        <v>191</v>
      </c>
      <c r="B221">
        <v>8.6576979681379509</v>
      </c>
      <c r="C221">
        <v>0.78687680636399504</v>
      </c>
      <c r="M221">
        <f t="array" ref="M221">IFERROR(SUM($K$11:$K$51*C201:C241)+$D$2,"")</f>
        <v>8.3657188231305692</v>
      </c>
      <c r="N221">
        <f t="shared" si="10"/>
        <v>8.5251821119241594E-2</v>
      </c>
    </row>
    <row r="222" spans="1:14" x14ac:dyDescent="0.3">
      <c r="A222">
        <f t="shared" si="9"/>
        <v>192</v>
      </c>
      <c r="B222">
        <v>7.9682740291933722</v>
      </c>
      <c r="C222">
        <v>1.0615056963243088</v>
      </c>
      <c r="M222">
        <f t="array" ref="M222">IFERROR(SUM($K$11:$K$51*C202:C242)+$D$2,"")</f>
        <v>7.7319205154548696</v>
      </c>
      <c r="N222">
        <f t="shared" si="10"/>
        <v>5.586298345653657E-2</v>
      </c>
    </row>
    <row r="223" spans="1:14" x14ac:dyDescent="0.3">
      <c r="A223">
        <f t="shared" si="9"/>
        <v>193</v>
      </c>
      <c r="B223">
        <v>6.0981326458541982</v>
      </c>
      <c r="C223">
        <v>0.54609795776730641</v>
      </c>
      <c r="M223">
        <f t="array" ref="M223">IFERROR(SUM($K$11:$K$51*C203:C243)+$D$2,"")</f>
        <v>7.0141626972487803</v>
      </c>
      <c r="N223">
        <f t="shared" si="10"/>
        <v>0.83911105505796058</v>
      </c>
    </row>
    <row r="224" spans="1:14" x14ac:dyDescent="0.3">
      <c r="A224">
        <f t="shared" si="9"/>
        <v>194</v>
      </c>
      <c r="B224">
        <v>5.6532657088319924</v>
      </c>
      <c r="C224">
        <v>1.1053170497798321</v>
      </c>
      <c r="M224">
        <f t="array" ref="M224">IFERROR(SUM($K$11:$K$51*C204:C244)+$D$2,"")</f>
        <v>6.3902298098085755</v>
      </c>
      <c r="N224">
        <f t="shared" si="10"/>
        <v>0.54311608612822326</v>
      </c>
    </row>
    <row r="225" spans="1:14" x14ac:dyDescent="0.3">
      <c r="A225">
        <f t="shared" ref="A225:A288" si="11">1+A224</f>
        <v>195</v>
      </c>
      <c r="B225">
        <v>3.9980428530271199</v>
      </c>
      <c r="C225">
        <v>0.9614337797816872</v>
      </c>
      <c r="M225">
        <f t="array" ref="M225">IFERROR(SUM($K$11:$K$51*C205:C245)+$D$2,"")</f>
        <v>5.9137618261505249</v>
      </c>
      <c r="N225">
        <f t="shared" si="10"/>
        <v>3.6699791839849931</v>
      </c>
    </row>
    <row r="226" spans="1:14" x14ac:dyDescent="0.3">
      <c r="A226">
        <f t="shared" si="11"/>
        <v>196</v>
      </c>
      <c r="B226">
        <v>4.9001764949168169</v>
      </c>
      <c r="C226">
        <v>0.67274677998126942</v>
      </c>
      <c r="M226">
        <f t="array" ref="M226">IFERROR(SUM($K$11:$K$51*C206:C246)+$D$2,"")</f>
        <v>5.4847435685980752</v>
      </c>
      <c r="N226">
        <f t="shared" si="10"/>
        <v>0.3417186636322696</v>
      </c>
    </row>
    <row r="227" spans="1:14" x14ac:dyDescent="0.3">
      <c r="A227">
        <f t="shared" si="11"/>
        <v>197</v>
      </c>
      <c r="B227">
        <v>4.3719115651459637</v>
      </c>
      <c r="C227">
        <v>0.65982644116635303</v>
      </c>
      <c r="M227">
        <f t="array" ref="M227">IFERROR(SUM($K$11:$K$51*C207:C247)+$D$2,"")</f>
        <v>5.1425690495116925</v>
      </c>
      <c r="N227">
        <f t="shared" si="10"/>
        <v>0.59391295820891354</v>
      </c>
    </row>
    <row r="228" spans="1:14" x14ac:dyDescent="0.3">
      <c r="A228">
        <f t="shared" si="11"/>
        <v>198</v>
      </c>
      <c r="B228">
        <v>3.8542357330410724</v>
      </c>
      <c r="C228">
        <v>1.0040720403907089</v>
      </c>
      <c r="M228">
        <f t="array" ref="M228">IFERROR(SUM($K$11:$K$51*C208:C248)+$D$2,"")</f>
        <v>4.955507832282203</v>
      </c>
      <c r="N228">
        <f t="shared" si="10"/>
        <v>1.2128002365669668</v>
      </c>
    </row>
    <row r="229" spans="1:14" x14ac:dyDescent="0.3">
      <c r="A229">
        <f t="shared" si="11"/>
        <v>199</v>
      </c>
      <c r="B229">
        <v>3.812625348043801</v>
      </c>
      <c r="C229">
        <v>0.12629697352333524</v>
      </c>
      <c r="M229">
        <f t="array" ref="M229">IFERROR(SUM($K$11:$K$51*C209:C249)+$D$2,"")</f>
        <v>4.6428071115309768</v>
      </c>
      <c r="N229">
        <f t="shared" si="10"/>
        <v>0.68920176042667702</v>
      </c>
    </row>
    <row r="230" spans="1:14" x14ac:dyDescent="0.3">
      <c r="A230">
        <f t="shared" si="11"/>
        <v>200</v>
      </c>
      <c r="B230">
        <v>1.3009723526525074</v>
      </c>
      <c r="C230">
        <v>1.0315304018966915</v>
      </c>
      <c r="M230">
        <f t="array" ref="M230">IFERROR(SUM($K$11:$K$51*C210:C250)+$D$2,"")</f>
        <v>4.4922226241967484</v>
      </c>
      <c r="N230">
        <f t="shared" si="10"/>
        <v>10.184078295631192</v>
      </c>
    </row>
    <row r="231" spans="1:14" x14ac:dyDescent="0.3">
      <c r="A231">
        <f t="shared" si="11"/>
        <v>201</v>
      </c>
      <c r="B231">
        <v>4.4555950072228114</v>
      </c>
      <c r="C231">
        <v>1.0779696874155311</v>
      </c>
      <c r="M231">
        <f t="array" ref="M231">IFERROR(SUM($K$11:$K$51*C211:C251)+$D$2,"")</f>
        <v>4.4634774567950153</v>
      </c>
      <c r="N231">
        <f t="shared" si="10"/>
        <v>6.2133011258336707E-5</v>
      </c>
    </row>
    <row r="232" spans="1:14" x14ac:dyDescent="0.3">
      <c r="A232">
        <f t="shared" si="11"/>
        <v>202</v>
      </c>
      <c r="B232">
        <v>3.6126646918663048</v>
      </c>
      <c r="C232">
        <v>1.1273223715309051</v>
      </c>
      <c r="M232">
        <f t="array" ref="M232">IFERROR(SUM($K$11:$K$51*C212:C252)+$D$2,"")</f>
        <v>4.5335175388019584</v>
      </c>
      <c r="N232">
        <f t="shared" si="10"/>
        <v>0.84796996570949834</v>
      </c>
    </row>
    <row r="233" spans="1:14" x14ac:dyDescent="0.3">
      <c r="A233">
        <f t="shared" si="11"/>
        <v>203</v>
      </c>
      <c r="B233">
        <v>5.1142061880866931</v>
      </c>
      <c r="C233">
        <v>0.70293195267311059</v>
      </c>
      <c r="M233">
        <f t="array" ref="M233">IFERROR(SUM($K$11:$K$51*C213:C253)+$D$2,"")</f>
        <v>4.6173568884122025</v>
      </c>
      <c r="N233">
        <f t="shared" si="10"/>
        <v>0.24685922658703183</v>
      </c>
    </row>
    <row r="234" spans="1:14" x14ac:dyDescent="0.3">
      <c r="A234">
        <f t="shared" si="11"/>
        <v>204</v>
      </c>
      <c r="B234">
        <v>4.3067137141603791</v>
      </c>
      <c r="C234">
        <v>1.4966079771392615</v>
      </c>
      <c r="M234">
        <f t="array" ref="M234">IFERROR(SUM($K$11:$K$51*C214:C254)+$D$2,"")</f>
        <v>4.8479397838242653</v>
      </c>
      <c r="N234">
        <f t="shared" si="10"/>
        <v>0.2929256584838178</v>
      </c>
    </row>
    <row r="235" spans="1:14" x14ac:dyDescent="0.3">
      <c r="A235">
        <f t="shared" si="11"/>
        <v>205</v>
      </c>
      <c r="B235">
        <v>5.8677516094396509</v>
      </c>
      <c r="C235">
        <v>1.2535105440989951</v>
      </c>
      <c r="M235">
        <f t="array" ref="M235">IFERROR(SUM($K$11:$K$51*C215:C255)+$D$2,"")</f>
        <v>5.1030456607121257</v>
      </c>
      <c r="N235">
        <f t="shared" si="10"/>
        <v>0.58477518801926431</v>
      </c>
    </row>
    <row r="236" spans="1:14" x14ac:dyDescent="0.3">
      <c r="A236">
        <f t="shared" si="11"/>
        <v>206</v>
      </c>
      <c r="B236">
        <v>7.1664410334294928</v>
      </c>
      <c r="C236">
        <v>1.4846530063144803</v>
      </c>
      <c r="M236">
        <f t="array" ref="M236">IFERROR(SUM($K$11:$K$51*C216:C256)+$D$2,"")</f>
        <v>5.4694286772915044</v>
      </c>
      <c r="N236">
        <f t="shared" si="10"/>
        <v>2.8798509368850067</v>
      </c>
    </row>
    <row r="237" spans="1:14" x14ac:dyDescent="0.3">
      <c r="A237">
        <f t="shared" si="11"/>
        <v>207</v>
      </c>
      <c r="B237">
        <v>6.190872174772851</v>
      </c>
      <c r="C237">
        <v>1.8866221179372566</v>
      </c>
      <c r="M237">
        <f t="array" ref="M237">IFERROR(SUM($K$11:$K$51*C217:C257)+$D$2,"")</f>
        <v>5.9913672223490781</v>
      </c>
      <c r="N237">
        <f t="shared" si="10"/>
        <v>3.9802226041611877E-2</v>
      </c>
    </row>
    <row r="238" spans="1:14" x14ac:dyDescent="0.3">
      <c r="A238">
        <f t="shared" si="11"/>
        <v>208</v>
      </c>
      <c r="B238">
        <v>9.3538241150288695</v>
      </c>
      <c r="C238">
        <v>1.7922815654608912</v>
      </c>
      <c r="M238">
        <f t="array" ref="M238">IFERROR(SUM($K$11:$K$51*C218:C258)+$D$2,"")</f>
        <v>6.5426294294168343</v>
      </c>
      <c r="N238">
        <f t="shared" si="10"/>
        <v>7.902815560413349</v>
      </c>
    </row>
    <row r="239" spans="1:14" x14ac:dyDescent="0.3">
      <c r="A239">
        <f t="shared" si="11"/>
        <v>209</v>
      </c>
      <c r="B239">
        <v>8.2796962380215202</v>
      </c>
      <c r="C239">
        <v>2.0831925862145386</v>
      </c>
      <c r="M239">
        <f t="array" ref="M239">IFERROR(SUM($K$11:$K$51*C219:C259)+$D$2,"")</f>
        <v>7.2171500911071211</v>
      </c>
      <c r="N239">
        <f t="shared" si="10"/>
        <v>1.1290043143226358</v>
      </c>
    </row>
    <row r="240" spans="1:14" x14ac:dyDescent="0.3">
      <c r="A240">
        <f t="shared" si="11"/>
        <v>210</v>
      </c>
      <c r="B240">
        <v>7.7876349722729463</v>
      </c>
      <c r="C240">
        <v>1.7832582815845912</v>
      </c>
      <c r="M240">
        <f t="array" ref="M240">IFERROR(SUM($K$11:$K$51*C220:C260)+$D$2,"")</f>
        <v>7.8364881536045488</v>
      </c>
      <c r="N240">
        <f t="shared" si="10"/>
        <v>2.3866333262184286E-3</v>
      </c>
    </row>
    <row r="241" spans="1:14" x14ac:dyDescent="0.3">
      <c r="A241">
        <f t="shared" si="11"/>
        <v>211</v>
      </c>
      <c r="B241">
        <v>10.111249100899869</v>
      </c>
      <c r="C241">
        <v>1.239235063003171</v>
      </c>
      <c r="M241">
        <f t="array" ref="M241">IFERROR(SUM($K$11:$K$51*C221:C261)+$D$2,"")</f>
        <v>8.2757709845524605</v>
      </c>
      <c r="N241">
        <f t="shared" si="10"/>
        <v>3.3689799155902302</v>
      </c>
    </row>
    <row r="242" spans="1:14" x14ac:dyDescent="0.3">
      <c r="A242">
        <f t="shared" si="11"/>
        <v>212</v>
      </c>
      <c r="B242">
        <v>8.5237113794683292</v>
      </c>
      <c r="C242">
        <v>1.2889030945056046</v>
      </c>
      <c r="M242">
        <f t="array" ref="M242">IFERROR(SUM($K$11:$K$51*C222:C262)+$D$2,"")</f>
        <v>8.5026581044928662</v>
      </c>
      <c r="N242">
        <f t="shared" si="10"/>
        <v>4.4324038719245889E-4</v>
      </c>
    </row>
    <row r="243" spans="1:14" x14ac:dyDescent="0.3">
      <c r="A243">
        <f t="shared" si="11"/>
        <v>213</v>
      </c>
      <c r="B243">
        <v>6.8803046666517735</v>
      </c>
      <c r="C243">
        <v>1.1080675472937886</v>
      </c>
      <c r="M243">
        <f t="array" ref="M243">IFERROR(SUM($K$11:$K$51*C223:C263)+$D$2,"")</f>
        <v>8.4973605146744706</v>
      </c>
      <c r="N243">
        <f t="shared" si="10"/>
        <v>2.614869615624404</v>
      </c>
    </row>
    <row r="244" spans="1:14" x14ac:dyDescent="0.3">
      <c r="A244">
        <f t="shared" si="11"/>
        <v>214</v>
      </c>
      <c r="B244">
        <v>8.083284808342567</v>
      </c>
      <c r="C244">
        <v>0.93991020927611935</v>
      </c>
      <c r="M244">
        <f t="array" ref="M244">IFERROR(SUM($K$11:$K$51*C224:C264)+$D$2,"")</f>
        <v>8.2957704556786069</v>
      </c>
      <c r="N244">
        <f t="shared" ref="N244:N307" si="12">(M244-B244)^2</f>
        <v>4.5150150323815925E-2</v>
      </c>
    </row>
    <row r="245" spans="1:14" x14ac:dyDescent="0.3">
      <c r="A245">
        <f t="shared" si="11"/>
        <v>215</v>
      </c>
      <c r="B245">
        <v>6.2522287114301989</v>
      </c>
      <c r="C245">
        <v>0.4226102563756986</v>
      </c>
      <c r="M245">
        <f t="array" ref="M245">IFERROR(SUM($K$11:$K$51*C225:C265)+$D$2,"")</f>
        <v>7.7947406588166395</v>
      </c>
      <c r="N245">
        <f t="shared" si="12"/>
        <v>2.3793431078299094</v>
      </c>
    </row>
    <row r="246" spans="1:14" x14ac:dyDescent="0.3">
      <c r="A246">
        <f t="shared" si="11"/>
        <v>216</v>
      </c>
      <c r="B246">
        <v>5.586893013092233</v>
      </c>
      <c r="C246">
        <v>1.1668589875501678</v>
      </c>
      <c r="M246">
        <f t="array" ref="M246">IFERROR(SUM($K$11:$K$51*C226:C266)+$D$2,"")</f>
        <v>7.2858082630930561</v>
      </c>
      <c r="N246">
        <f t="shared" si="12"/>
        <v>2.8863130266853592</v>
      </c>
    </row>
    <row r="247" spans="1:14" x14ac:dyDescent="0.3">
      <c r="A247">
        <f t="shared" si="11"/>
        <v>217</v>
      </c>
      <c r="B247">
        <v>7.121956429312025</v>
      </c>
      <c r="C247">
        <v>1.0414044946667196</v>
      </c>
      <c r="M247">
        <f t="array" ref="M247">IFERROR(SUM($K$11:$K$51*C227:C267)+$D$2,"")</f>
        <v>6.8103333268502633</v>
      </c>
      <c r="N247">
        <f t="shared" si="12"/>
        <v>9.7108957987893652E-2</v>
      </c>
    </row>
    <row r="248" spans="1:14" x14ac:dyDescent="0.3">
      <c r="A248">
        <f t="shared" si="11"/>
        <v>218</v>
      </c>
      <c r="B248">
        <v>5.1899797365660998</v>
      </c>
      <c r="C248">
        <v>1.0838870343224407</v>
      </c>
      <c r="M248">
        <f t="array" ref="M248">IFERROR(SUM($K$11:$K$51*C228:C268)+$D$2,"")</f>
        <v>6.4136081803374383</v>
      </c>
      <c r="N248">
        <f t="shared" si="12"/>
        <v>1.4972665684062678</v>
      </c>
    </row>
    <row r="249" spans="1:14" x14ac:dyDescent="0.3">
      <c r="A249">
        <f t="shared" si="11"/>
        <v>219</v>
      </c>
      <c r="B249">
        <v>5.4463118348824908</v>
      </c>
      <c r="C249">
        <v>1.6259254911829986</v>
      </c>
      <c r="M249">
        <f t="array" ref="M249">IFERROR(SUM($K$11:$K$51*C229:C269)+$D$2,"")</f>
        <v>6.2344917036046628</v>
      </c>
      <c r="N249">
        <f t="shared" si="12"/>
        <v>0.62122750545890015</v>
      </c>
    </row>
    <row r="250" spans="1:14" x14ac:dyDescent="0.3">
      <c r="A250">
        <f t="shared" si="11"/>
        <v>220</v>
      </c>
      <c r="B250">
        <v>5.4425145727845203</v>
      </c>
      <c r="C250">
        <v>1.1025681812773898</v>
      </c>
      <c r="M250">
        <f t="array" ref="M250">IFERROR(SUM($K$11:$K$51*C230:C270)+$D$2,"")</f>
        <v>6.1768170997810188</v>
      </c>
      <c r="N250">
        <f t="shared" si="12"/>
        <v>0.53920020115344336</v>
      </c>
    </row>
    <row r="251" spans="1:14" x14ac:dyDescent="0.3">
      <c r="A251">
        <f t="shared" si="11"/>
        <v>221</v>
      </c>
      <c r="B251">
        <v>8.3344016629404543</v>
      </c>
      <c r="C251">
        <v>1.9405793693780344</v>
      </c>
      <c r="M251">
        <f t="array" ref="M251">IFERROR(SUM($K$11:$K$51*C231:C271)+$D$2,"")</f>
        <v>6.3547425026328543</v>
      </c>
      <c r="N251">
        <f t="shared" si="12"/>
        <v>3.9190503909897916</v>
      </c>
    </row>
    <row r="252" spans="1:14" x14ac:dyDescent="0.3">
      <c r="A252">
        <f t="shared" si="11"/>
        <v>222</v>
      </c>
      <c r="B252">
        <v>6.7145020759331242</v>
      </c>
      <c r="C252">
        <v>1.3234132354683927</v>
      </c>
      <c r="M252">
        <f t="array" ref="M252">IFERROR(SUM($K$11:$K$51*C232:C272)+$D$2,"")</f>
        <v>6.5914029836976011</v>
      </c>
      <c r="N252">
        <f t="shared" si="12"/>
        <v>1.5153386509209815E-2</v>
      </c>
    </row>
    <row r="253" spans="1:14" x14ac:dyDescent="0.3">
      <c r="A253">
        <f t="shared" si="11"/>
        <v>223</v>
      </c>
      <c r="B253">
        <v>7.0872858854177014</v>
      </c>
      <c r="C253">
        <v>1.4518982870144148</v>
      </c>
      <c r="M253">
        <f t="array" ref="M253">IFERROR(SUM($K$11:$K$51*C233:C273)+$D$2,"")</f>
        <v>6.8711304342559893</v>
      </c>
      <c r="N253">
        <f t="shared" si="12"/>
        <v>4.6723179066923297E-2</v>
      </c>
    </row>
    <row r="254" spans="1:14" x14ac:dyDescent="0.3">
      <c r="A254">
        <f t="shared" si="11"/>
        <v>224</v>
      </c>
      <c r="B254">
        <v>6.9714462414825054</v>
      </c>
      <c r="C254">
        <v>1.2462968583259566</v>
      </c>
      <c r="M254">
        <f t="array" ref="M254">IFERROR(SUM($K$11:$K$51*C234:C274)+$D$2,"")</f>
        <v>7.1245789801220241</v>
      </c>
      <c r="N254">
        <f t="shared" si="12"/>
        <v>2.3449635643239146E-2</v>
      </c>
    </row>
    <row r="255" spans="1:14" x14ac:dyDescent="0.3">
      <c r="A255">
        <f t="shared" si="11"/>
        <v>225</v>
      </c>
      <c r="B255">
        <v>6.5644216494627674</v>
      </c>
      <c r="C255">
        <v>0.85380576884631543</v>
      </c>
      <c r="M255">
        <f t="array" ref="M255">IFERROR(SUM($K$11:$K$51*C235:C275)+$D$2,"")</f>
        <v>7.1892080155754519</v>
      </c>
      <c r="N255">
        <f t="shared" si="12"/>
        <v>0.39035800328029335</v>
      </c>
    </row>
    <row r="256" spans="1:14" x14ac:dyDescent="0.3">
      <c r="A256">
        <f t="shared" si="11"/>
        <v>226</v>
      </c>
      <c r="B256">
        <v>6.6267906817432909</v>
      </c>
      <c r="C256">
        <v>1.0390555968185509</v>
      </c>
      <c r="M256">
        <f t="array" ref="M256">IFERROR(SUM($K$11:$K$51*C236:C276)+$D$2,"")</f>
        <v>7.1561875348415755</v>
      </c>
      <c r="N256">
        <f t="shared" si="12"/>
        <v>0.28026102807036679</v>
      </c>
    </row>
    <row r="257" spans="1:14" x14ac:dyDescent="0.3">
      <c r="A257">
        <f t="shared" si="11"/>
        <v>227</v>
      </c>
      <c r="B257">
        <v>6.4849043404609734</v>
      </c>
      <c r="C257">
        <v>1.7815859602048634</v>
      </c>
      <c r="M257">
        <f t="array" ref="M257">IFERROR(SUM($K$11:$K$51*C237:C277)+$D$2,"")</f>
        <v>7.2112613440905884</v>
      </c>
      <c r="N257">
        <f t="shared" si="12"/>
        <v>0.52759449672179248</v>
      </c>
    </row>
    <row r="258" spans="1:14" x14ac:dyDescent="0.3">
      <c r="A258">
        <f t="shared" si="11"/>
        <v>228</v>
      </c>
      <c r="B258">
        <v>7.571794395810608</v>
      </c>
      <c r="C258">
        <v>1.3789876396778595</v>
      </c>
      <c r="M258">
        <f t="array" ref="M258">IFERROR(SUM($K$11:$K$51*C238:C278)+$D$2,"")</f>
        <v>7.2498534511804031</v>
      </c>
      <c r="N258">
        <f t="shared" si="12"/>
        <v>0.10364597182938862</v>
      </c>
    </row>
    <row r="259" spans="1:14" x14ac:dyDescent="0.3">
      <c r="A259">
        <f t="shared" si="11"/>
        <v>229</v>
      </c>
      <c r="B259">
        <v>7.5170834512838738</v>
      </c>
      <c r="C259">
        <v>1.1476074816917743</v>
      </c>
      <c r="M259">
        <f t="array" ref="M259">IFERROR(SUM($K$11:$K$51*C239:C279)+$D$2,"")</f>
        <v>7.2334576662442611</v>
      </c>
      <c r="N259">
        <f t="shared" si="12"/>
        <v>8.0443585939336565E-2</v>
      </c>
    </row>
    <row r="260" spans="1:14" x14ac:dyDescent="0.3">
      <c r="A260">
        <f t="shared" si="11"/>
        <v>230</v>
      </c>
      <c r="B260">
        <v>9.663202951031856</v>
      </c>
      <c r="C260">
        <v>2.2695366470570923</v>
      </c>
      <c r="M260">
        <f t="array" ref="M260">IFERROR(SUM($K$11:$K$51*C240:C280)+$D$2,"")</f>
        <v>7.4270424142605904</v>
      </c>
      <c r="N260">
        <f t="shared" si="12"/>
        <v>5.0004139462131549</v>
      </c>
    </row>
    <row r="261" spans="1:14" x14ac:dyDescent="0.3">
      <c r="A261">
        <f t="shared" si="11"/>
        <v>231</v>
      </c>
      <c r="B261">
        <v>7.1858976445809546</v>
      </c>
      <c r="C261">
        <v>2.7897592967812912</v>
      </c>
      <c r="M261">
        <f t="array" ref="M261">IFERROR(SUM($K$11:$K$51*C241:C281)+$D$2,"")</f>
        <v>7.9477804220334622</v>
      </c>
      <c r="N261">
        <f t="shared" si="12"/>
        <v>0.58046536657874725</v>
      </c>
    </row>
    <row r="262" spans="1:14" x14ac:dyDescent="0.3">
      <c r="A262">
        <f t="shared" si="11"/>
        <v>232</v>
      </c>
      <c r="B262">
        <v>10.691005276923308</v>
      </c>
      <c r="C262">
        <v>2.6880927350868316</v>
      </c>
      <c r="M262">
        <f t="array" ref="M262">IFERROR(SUM($K$11:$K$51*C242:C282)+$D$2,"")</f>
        <v>8.7105388831685779</v>
      </c>
      <c r="N262">
        <f t="shared" si="12"/>
        <v>3.9222471367918654</v>
      </c>
    </row>
    <row r="263" spans="1:14" x14ac:dyDescent="0.3">
      <c r="A263">
        <f t="shared" si="11"/>
        <v>233</v>
      </c>
      <c r="B263">
        <v>8.8242532612947162</v>
      </c>
      <c r="C263">
        <v>1.629232158281017</v>
      </c>
      <c r="M263">
        <f t="array" ref="M263">IFERROR(SUM($K$11:$K$51*C243:C283)+$D$2,"")</f>
        <v>9.3477846173678163</v>
      </c>
      <c r="N263">
        <f t="shared" si="12"/>
        <v>0.2740850807917391</v>
      </c>
    </row>
    <row r="264" spans="1:14" x14ac:dyDescent="0.3">
      <c r="A264">
        <f t="shared" si="11"/>
        <v>234</v>
      </c>
      <c r="B264">
        <v>11.02183741960139</v>
      </c>
      <c r="C264">
        <v>1.6562935586227434</v>
      </c>
      <c r="M264">
        <f t="array" ref="M264">IFERROR(SUM($K$11:$K$51*C244:C284)+$D$2,"")</f>
        <v>9.8238891020743182</v>
      </c>
      <c r="N264">
        <f t="shared" si="12"/>
        <v>1.4350801714659414</v>
      </c>
    </row>
    <row r="265" spans="1:14" x14ac:dyDescent="0.3">
      <c r="A265">
        <f t="shared" si="11"/>
        <v>235</v>
      </c>
      <c r="B265">
        <v>11.356632189084362</v>
      </c>
      <c r="C265">
        <v>1.7833927098890232</v>
      </c>
      <c r="M265">
        <f t="array" ref="M265">IFERROR(SUM($K$11:$K$51*C245:C285)+$D$2,"")</f>
        <v>10.15354462782666</v>
      </c>
      <c r="N265">
        <f t="shared" si="12"/>
        <v>1.4474196800530041</v>
      </c>
    </row>
    <row r="266" spans="1:14" x14ac:dyDescent="0.3">
      <c r="A266">
        <f t="shared" si="11"/>
        <v>236</v>
      </c>
      <c r="B266">
        <v>10.184587356515969</v>
      </c>
      <c r="C266">
        <v>1.1862353767542895</v>
      </c>
      <c r="M266">
        <f t="array" ref="M266">IFERROR(SUM($K$11:$K$51*C246:C286)+$D$2,"")</f>
        <v>10.214504432491212</v>
      </c>
      <c r="N266">
        <f t="shared" si="12"/>
        <v>8.9503143490847264E-4</v>
      </c>
    </row>
    <row r="267" spans="1:14" x14ac:dyDescent="0.3">
      <c r="A267">
        <f t="shared" si="11"/>
        <v>237</v>
      </c>
      <c r="B267">
        <v>9.5712832329986774</v>
      </c>
      <c r="C267">
        <v>1.3371288732862392</v>
      </c>
      <c r="M267">
        <f t="array" ref="M267">IFERROR(SUM($K$11:$K$51*C247:C287)+$D$2,"")</f>
        <v>10.042430954381539</v>
      </c>
      <c r="N267">
        <f t="shared" si="12"/>
        <v>0.22198017536426221</v>
      </c>
    </row>
    <row r="268" spans="1:14" x14ac:dyDescent="0.3">
      <c r="A268">
        <f t="shared" si="11"/>
        <v>238</v>
      </c>
      <c r="B268">
        <v>9.4518481735959856</v>
      </c>
      <c r="C268">
        <v>1.9944354269347939</v>
      </c>
      <c r="M268">
        <f t="array" ref="M268">IFERROR(SUM($K$11:$K$51*C248:C288)+$D$2,"")</f>
        <v>9.888397990272809</v>
      </c>
      <c r="N268">
        <f t="shared" si="12"/>
        <v>0.19057574244056807</v>
      </c>
    </row>
    <row r="269" spans="1:14" x14ac:dyDescent="0.3">
      <c r="A269">
        <f t="shared" si="11"/>
        <v>239</v>
      </c>
      <c r="B269">
        <v>8.238497430978093</v>
      </c>
      <c r="C269">
        <v>1.4930540323271364</v>
      </c>
      <c r="M269">
        <f t="array" ref="M269">IFERROR(SUM($K$11:$K$51*C249:C289)+$D$2,"")</f>
        <v>9.6662810340794696</v>
      </c>
      <c r="N269">
        <f t="shared" si="12"/>
        <v>2.0385660172851496</v>
      </c>
    </row>
    <row r="270" spans="1:14" x14ac:dyDescent="0.3">
      <c r="A270">
        <f t="shared" si="11"/>
        <v>240</v>
      </c>
      <c r="B270">
        <v>7.5264404186044365</v>
      </c>
      <c r="C270">
        <v>0.8690681974071448</v>
      </c>
      <c r="M270">
        <f t="array" ref="M270">IFERROR(SUM($K$11:$K$51*C250:C290)+$D$2,"")</f>
        <v>9.242153945696046</v>
      </c>
      <c r="N270">
        <f t="shared" si="12"/>
        <v>2.9436729070451313</v>
      </c>
    </row>
    <row r="271" spans="1:14" x14ac:dyDescent="0.3">
      <c r="A271">
        <f t="shared" si="11"/>
        <v>241</v>
      </c>
      <c r="B271">
        <v>6.8810319227438885</v>
      </c>
      <c r="C271">
        <v>2.0768873917159336</v>
      </c>
      <c r="M271">
        <f t="array" ref="M271">IFERROR(SUM($K$11:$K$51*C251:C291)+$D$2,"")</f>
        <v>9.0039497444369321</v>
      </c>
      <c r="N271">
        <f t="shared" si="12"/>
        <v>4.5067800776619373</v>
      </c>
    </row>
    <row r="272" spans="1:14" x14ac:dyDescent="0.3">
      <c r="A272">
        <f t="shared" si="11"/>
        <v>242</v>
      </c>
      <c r="B272">
        <v>10.664459670608617</v>
      </c>
      <c r="C272">
        <v>2.1528591731853353</v>
      </c>
      <c r="M272">
        <f t="array" ref="M272">IFERROR(SUM($K$11:$K$51*C252:C292)+$D$2,"")</f>
        <v>8.932697486024761</v>
      </c>
      <c r="N272">
        <f t="shared" si="12"/>
        <v>2.999000263954648</v>
      </c>
    </row>
    <row r="273" spans="1:14" x14ac:dyDescent="0.3">
      <c r="A273">
        <f t="shared" si="11"/>
        <v>243</v>
      </c>
      <c r="B273">
        <v>9.7188870525649556</v>
      </c>
      <c r="C273">
        <v>2.0259222481990329</v>
      </c>
      <c r="M273">
        <f t="array" ref="M273">IFERROR(SUM($K$11:$K$51*C253:C293)+$D$2,"")</f>
        <v>9.0310712392372583</v>
      </c>
      <c r="N273">
        <f t="shared" si="12"/>
        <v>0.47309059306364165</v>
      </c>
    </row>
    <row r="274" spans="1:14" x14ac:dyDescent="0.3">
      <c r="A274">
        <f t="shared" si="11"/>
        <v>244</v>
      </c>
      <c r="B274">
        <v>9.1878140451712831</v>
      </c>
      <c r="C274">
        <v>2.0941038537117551</v>
      </c>
      <c r="M274">
        <f t="array" ref="M274">IFERROR(SUM($K$11:$K$51*C254:C294)+$D$2,"")</f>
        <v>9.2539431458797754</v>
      </c>
      <c r="N274">
        <f t="shared" si="12"/>
        <v>4.3730579605139189E-3</v>
      </c>
    </row>
    <row r="275" spans="1:14" x14ac:dyDescent="0.3">
      <c r="A275">
        <f t="shared" si="11"/>
        <v>245</v>
      </c>
      <c r="B275">
        <v>10.505774333170109</v>
      </c>
      <c r="C275">
        <v>0.8725897957576163</v>
      </c>
      <c r="M275">
        <f t="array" ref="M275">IFERROR(SUM($K$11:$K$51*C255:C295)+$D$2,"")</f>
        <v>9.2714001242436108</v>
      </c>
      <c r="N275">
        <f t="shared" si="12"/>
        <v>1.5236796876629182</v>
      </c>
    </row>
    <row r="276" spans="1:14" x14ac:dyDescent="0.3">
      <c r="A276">
        <f t="shared" si="11"/>
        <v>246</v>
      </c>
      <c r="B276">
        <v>8.9684315299854251</v>
      </c>
      <c r="C276">
        <v>1.3231216728575732</v>
      </c>
      <c r="M276">
        <f t="array" ref="M276">IFERROR(SUM($K$11:$K$51*C256:C296)+$D$2,"")</f>
        <v>9.2030746361431532</v>
      </c>
      <c r="N276">
        <f t="shared" si="12"/>
        <v>5.5057387267346859E-2</v>
      </c>
    </row>
    <row r="277" spans="1:14" x14ac:dyDescent="0.3">
      <c r="A277">
        <f t="shared" si="11"/>
        <v>247</v>
      </c>
      <c r="B277">
        <v>9.5406652140077881</v>
      </c>
      <c r="C277">
        <v>1.9160562015905072</v>
      </c>
      <c r="M277">
        <f t="array" ref="M277">IFERROR(SUM($K$11:$K$51*C257:C297)+$D$2,"")</f>
        <v>9.1913539564959681</v>
      </c>
      <c r="N277">
        <f t="shared" si="12"/>
        <v>0.12201835462448904</v>
      </c>
    </row>
    <row r="278" spans="1:14" x14ac:dyDescent="0.3">
      <c r="A278">
        <f t="shared" si="11"/>
        <v>248</v>
      </c>
      <c r="B278">
        <v>9.8255437641899643</v>
      </c>
      <c r="C278">
        <v>1.5443199154785341</v>
      </c>
      <c r="M278">
        <f t="array" ref="M278">IFERROR(SUM($K$11:$K$51*C258:C298)+$D$2,"")</f>
        <v>9.1274063994000105</v>
      </c>
      <c r="N278">
        <f t="shared" si="12"/>
        <v>0.48739578011586104</v>
      </c>
    </row>
    <row r="279" spans="1:14" x14ac:dyDescent="0.3">
      <c r="A279">
        <f t="shared" si="11"/>
        <v>249</v>
      </c>
      <c r="B279">
        <v>7.8842928178696772</v>
      </c>
      <c r="C279">
        <v>1.1476050126710238</v>
      </c>
      <c r="M279">
        <f t="array" ref="M279">IFERROR(SUM($K$11:$K$51*C259:C299)+$D$2,"")</f>
        <v>8.9643462773946787</v>
      </c>
      <c r="N279">
        <f t="shared" si="12"/>
        <v>1.166515475431924</v>
      </c>
    </row>
    <row r="280" spans="1:14" x14ac:dyDescent="0.3">
      <c r="A280">
        <f t="shared" si="11"/>
        <v>250</v>
      </c>
      <c r="B280">
        <v>4.6411181141655771</v>
      </c>
      <c r="C280">
        <v>0.37615263498936669</v>
      </c>
      <c r="M280">
        <f t="array" ref="M280">IFERROR(SUM($K$11:$K$51*C260:C300)+$D$2,"")</f>
        <v>8.5365505892831823</v>
      </c>
      <c r="N280">
        <f t="shared" si="12"/>
        <v>15.174394168200873</v>
      </c>
    </row>
    <row r="281" spans="1:14" x14ac:dyDescent="0.3">
      <c r="A281">
        <f t="shared" si="11"/>
        <v>251</v>
      </c>
      <c r="B281">
        <v>7.0943145862758437</v>
      </c>
      <c r="C281">
        <v>1.259198112099567</v>
      </c>
      <c r="M281">
        <f t="array" ref="M281">IFERROR(SUM($K$11:$K$51*C261:C301)+$D$2,"")</f>
        <v>8.0660713199129219</v>
      </c>
      <c r="N281">
        <f t="shared" si="12"/>
        <v>0.94431114936900351</v>
      </c>
    </row>
    <row r="282" spans="1:14" x14ac:dyDescent="0.3">
      <c r="A282">
        <f t="shared" si="11"/>
        <v>252</v>
      </c>
      <c r="B282">
        <v>6.2141341814274398</v>
      </c>
      <c r="C282">
        <v>1.5176103392132019</v>
      </c>
      <c r="M282">
        <f t="array" ref="M282">IFERROR(SUM($K$11:$K$51*C262:C302)+$D$2,"")</f>
        <v>7.6769033776946465</v>
      </c>
      <c r="N282">
        <f t="shared" si="12"/>
        <v>2.1396937215482099</v>
      </c>
    </row>
    <row r="283" spans="1:14" x14ac:dyDescent="0.3">
      <c r="A283">
        <f t="shared" si="11"/>
        <v>253</v>
      </c>
      <c r="B283">
        <v>5.0420304281821711</v>
      </c>
      <c r="C283">
        <v>1.1074120459042764</v>
      </c>
      <c r="M283">
        <f t="array" ref="M283">IFERROR(SUM($K$11:$K$51*C263:C303)+$D$2,"")</f>
        <v>7.3118195789737905</v>
      </c>
      <c r="N283">
        <f t="shared" si="12"/>
        <v>5.1519427890513407</v>
      </c>
    </row>
    <row r="284" spans="1:14" x14ac:dyDescent="0.3">
      <c r="A284">
        <f t="shared" si="11"/>
        <v>254</v>
      </c>
      <c r="B284">
        <v>8.3626751520591078</v>
      </c>
      <c r="C284">
        <v>1.533475693894105</v>
      </c>
      <c r="M284">
        <f t="array" ref="M284">IFERROR(SUM($K$11:$K$51*C264:C304)+$D$2,"")</f>
        <v>7.1295623546710907</v>
      </c>
      <c r="N284">
        <f t="shared" si="12"/>
        <v>1.5205671710821012</v>
      </c>
    </row>
    <row r="285" spans="1:14" x14ac:dyDescent="0.3">
      <c r="A285">
        <f t="shared" si="11"/>
        <v>255</v>
      </c>
      <c r="B285">
        <v>7.0399471430587806</v>
      </c>
      <c r="C285">
        <v>1.1755976660893537</v>
      </c>
      <c r="M285">
        <f t="array" ref="M285">IFERROR(SUM($K$11:$K$51*C265:C305)+$D$2,"")</f>
        <v>6.9965118836165354</v>
      </c>
      <c r="N285">
        <f t="shared" si="12"/>
        <v>1.886621762815145E-3</v>
      </c>
    </row>
    <row r="286" spans="1:14" x14ac:dyDescent="0.3">
      <c r="A286">
        <f t="shared" si="11"/>
        <v>256</v>
      </c>
      <c r="B286">
        <v>8.5879233141994025</v>
      </c>
      <c r="C286">
        <v>1.8707106849311004</v>
      </c>
      <c r="M286">
        <f t="array" ref="M286">IFERROR(SUM($K$11:$K$51*C266:C306)+$D$2,"")</f>
        <v>7.0634605184142503</v>
      </c>
      <c r="N286">
        <f t="shared" si="12"/>
        <v>2.3239868157330825</v>
      </c>
    </row>
    <row r="287" spans="1:14" x14ac:dyDescent="0.3">
      <c r="A287">
        <f t="shared" si="11"/>
        <v>257</v>
      </c>
      <c r="B287">
        <v>8.9858532040967383</v>
      </c>
      <c r="C287">
        <v>2.3043699188751523</v>
      </c>
      <c r="M287">
        <f t="array" ref="M287">IFERROR(SUM($K$11:$K$51*C267:C307)+$D$2,"")</f>
        <v>7.4272399941358973</v>
      </c>
      <c r="N287">
        <f t="shared" si="12"/>
        <v>2.4292751382644364</v>
      </c>
    </row>
    <row r="288" spans="1:14" x14ac:dyDescent="0.3">
      <c r="A288">
        <f t="shared" si="11"/>
        <v>258</v>
      </c>
      <c r="B288">
        <v>6.6938541279742845</v>
      </c>
      <c r="C288">
        <v>1.7432722138497621</v>
      </c>
      <c r="M288">
        <f t="array" ref="M288">IFERROR(SUM($K$11:$K$51*C268:C308)+$D$2,"")</f>
        <v>7.8594612980303751</v>
      </c>
      <c r="N288">
        <f t="shared" si="12"/>
        <v>1.3586400748861682</v>
      </c>
    </row>
    <row r="289" spans="1:14" x14ac:dyDescent="0.3">
      <c r="A289">
        <f t="shared" ref="A289:A352" si="13">1+A288</f>
        <v>259</v>
      </c>
      <c r="B289">
        <v>8.6480874604377167</v>
      </c>
      <c r="C289">
        <v>1.4856846898312601</v>
      </c>
      <c r="M289">
        <f t="array" ref="M289">IFERROR(SUM($K$11:$K$51*C269:C309)+$D$2,"")</f>
        <v>8.2168067883747842</v>
      </c>
      <c r="N289">
        <f t="shared" si="12"/>
        <v>0.18600301809505473</v>
      </c>
    </row>
    <row r="290" spans="1:14" x14ac:dyDescent="0.3">
      <c r="A290">
        <f t="shared" si="13"/>
        <v>260</v>
      </c>
      <c r="B290">
        <v>9.4462268757759773</v>
      </c>
      <c r="C290">
        <v>2.1391560027103211</v>
      </c>
      <c r="M290">
        <f t="array" ref="M290">IFERROR(SUM($K$11:$K$51*C270:C310)+$D$2,"")</f>
        <v>8.6637896684499278</v>
      </c>
      <c r="N290">
        <f t="shared" si="12"/>
        <v>0.61220798340818738</v>
      </c>
    </row>
    <row r="291" spans="1:14" x14ac:dyDescent="0.3">
      <c r="A291">
        <f t="shared" si="13"/>
        <v>261</v>
      </c>
      <c r="B291">
        <v>8.6143935158852436</v>
      </c>
      <c r="C291">
        <v>2.0032791083703785</v>
      </c>
      <c r="M291">
        <f t="array" ref="M291">IFERROR(SUM($K$11:$K$51*C271:C311)+$D$2,"")</f>
        <v>9.1375149148420167</v>
      </c>
      <c r="N291">
        <f t="shared" si="12"/>
        <v>0.27365599804649138</v>
      </c>
    </row>
    <row r="292" spans="1:14" x14ac:dyDescent="0.3">
      <c r="A292">
        <f t="shared" si="13"/>
        <v>262</v>
      </c>
      <c r="B292">
        <v>8.9670068561567913</v>
      </c>
      <c r="C292">
        <v>1.5154269164442673</v>
      </c>
      <c r="M292">
        <f t="array" ref="M292">IFERROR(SUM($K$11:$K$51*C272:C312)+$D$2,"")</f>
        <v>9.418319337617751</v>
      </c>
      <c r="N292">
        <f t="shared" si="12"/>
        <v>0.20368295592244909</v>
      </c>
    </row>
    <row r="293" spans="1:14" x14ac:dyDescent="0.3">
      <c r="A293">
        <f t="shared" si="13"/>
        <v>263</v>
      </c>
      <c r="B293">
        <v>11.907231941764174</v>
      </c>
      <c r="C293">
        <v>1.5931798418977685</v>
      </c>
      <c r="M293">
        <f t="array" ref="M293">IFERROR(SUM($K$11:$K$51*C273:C313)+$D$2,"")</f>
        <v>9.5602843230953809</v>
      </c>
      <c r="N293">
        <f t="shared" si="12"/>
        <v>5.508163124775117</v>
      </c>
    </row>
    <row r="294" spans="1:14" x14ac:dyDescent="0.3">
      <c r="A294">
        <f t="shared" si="13"/>
        <v>264</v>
      </c>
      <c r="B294">
        <v>11.073619890352893</v>
      </c>
      <c r="C294">
        <v>1.9113624343080535</v>
      </c>
      <c r="M294">
        <f t="array" ref="M294">IFERROR(SUM($K$11:$K$51*C274:C314)+$D$2,"")</f>
        <v>9.6647708457003354</v>
      </c>
      <c r="N294">
        <f t="shared" si="12"/>
        <v>1.9848556306184231</v>
      </c>
    </row>
    <row r="295" spans="1:14" x14ac:dyDescent="0.3">
      <c r="A295">
        <f t="shared" si="13"/>
        <v>265</v>
      </c>
      <c r="B295">
        <v>11.383718528906002</v>
      </c>
      <c r="C295">
        <v>2.3588694571087192</v>
      </c>
      <c r="M295">
        <f t="array" ref="M295">IFERROR(SUM($K$11:$K$51*C275:C315)+$D$2,"")</f>
        <v>9.8461935127172708</v>
      </c>
      <c r="N295">
        <f t="shared" si="12"/>
        <v>2.3639831754061569</v>
      </c>
    </row>
    <row r="296" spans="1:14" x14ac:dyDescent="0.3">
      <c r="A296">
        <f t="shared" si="13"/>
        <v>266</v>
      </c>
      <c r="B296">
        <v>12.412374080458468</v>
      </c>
      <c r="C296">
        <v>2.7247914855191198</v>
      </c>
      <c r="M296">
        <f t="array" ref="M296">IFERROR(SUM($K$11:$K$51*C276:C316)+$D$2,"")</f>
        <v>10.239209428814107</v>
      </c>
      <c r="N296">
        <f t="shared" si="12"/>
        <v>4.7226446031565592</v>
      </c>
    </row>
    <row r="297" spans="1:14" x14ac:dyDescent="0.3">
      <c r="A297">
        <f t="shared" si="13"/>
        <v>267</v>
      </c>
      <c r="B297">
        <v>10.540033999158673</v>
      </c>
      <c r="C297">
        <v>2.525837830904059</v>
      </c>
      <c r="M297">
        <f t="array" ref="M297">IFERROR(SUM($K$11:$K$51*C277:C317)+$D$2,"")</f>
        <v>10.703940858687762</v>
      </c>
      <c r="N297">
        <f t="shared" si="12"/>
        <v>2.6865458600688407E-2</v>
      </c>
    </row>
    <row r="298" spans="1:14" x14ac:dyDescent="0.3">
      <c r="A298">
        <f t="shared" si="13"/>
        <v>268</v>
      </c>
      <c r="B298">
        <v>11.341335640220921</v>
      </c>
      <c r="C298">
        <v>1.2039695758899236</v>
      </c>
      <c r="M298">
        <f t="array" ref="M298">IFERROR(SUM($K$11:$K$51*C278:C318)+$D$2,"")</f>
        <v>10.867684687001166</v>
      </c>
      <c r="N298">
        <f t="shared" si="12"/>
        <v>0.22434522548598235</v>
      </c>
    </row>
    <row r="299" spans="1:14" x14ac:dyDescent="0.3">
      <c r="A299">
        <f t="shared" si="13"/>
        <v>269</v>
      </c>
      <c r="B299">
        <v>10.372549767785559</v>
      </c>
      <c r="C299">
        <v>2.1319571228449443</v>
      </c>
      <c r="M299">
        <f t="array" ref="M299">IFERROR(SUM($K$11:$K$51*C279:C319)+$D$2,"")</f>
        <v>10.99837220497507</v>
      </c>
      <c r="N299">
        <f t="shared" si="12"/>
        <v>0.39165372288981903</v>
      </c>
    </row>
    <row r="300" spans="1:14" x14ac:dyDescent="0.3">
      <c r="A300">
        <f t="shared" si="13"/>
        <v>270</v>
      </c>
      <c r="B300">
        <v>12.027336274714289</v>
      </c>
      <c r="C300">
        <v>2.1048670212044085</v>
      </c>
      <c r="M300">
        <f t="array" ref="M300">IFERROR(SUM($K$11:$K$51*C280:C320)+$D$2,"")</f>
        <v>11.102395036452737</v>
      </c>
      <c r="N300">
        <f t="shared" si="12"/>
        <v>0.85551629423681197</v>
      </c>
    </row>
    <row r="301" spans="1:14" x14ac:dyDescent="0.3">
      <c r="A301">
        <f t="shared" si="13"/>
        <v>271</v>
      </c>
      <c r="B301">
        <v>10.111027081320129</v>
      </c>
      <c r="C301">
        <v>1.6814325346131609</v>
      </c>
      <c r="M301">
        <f t="array" ref="M301">IFERROR(SUM($K$11:$K$51*C281:C321)+$D$2,"")</f>
        <v>11.104981931182028</v>
      </c>
      <c r="N301">
        <f t="shared" si="12"/>
        <v>0.98794624356398941</v>
      </c>
    </row>
    <row r="302" spans="1:14" x14ac:dyDescent="0.3">
      <c r="A302">
        <f t="shared" si="13"/>
        <v>272</v>
      </c>
      <c r="B302">
        <v>9.8812325203549261</v>
      </c>
      <c r="C302">
        <v>1.7083320209396526</v>
      </c>
      <c r="M302">
        <f t="array" ref="M302">IFERROR(SUM($K$11:$K$51*C282:C322)+$D$2,"")</f>
        <v>10.977165367607254</v>
      </c>
      <c r="N302">
        <f t="shared" si="12"/>
        <v>1.201068805686595</v>
      </c>
    </row>
    <row r="303" spans="1:14" x14ac:dyDescent="0.3">
      <c r="A303">
        <f t="shared" si="13"/>
        <v>273</v>
      </c>
      <c r="B303">
        <v>11.04412906326715</v>
      </c>
      <c r="C303">
        <v>1.9987334275983613</v>
      </c>
      <c r="M303">
        <f t="array" ref="M303">IFERROR(SUM($K$11:$K$51*C283:C323)+$D$2,"")</f>
        <v>10.840876528057798</v>
      </c>
      <c r="N303">
        <f t="shared" si="12"/>
        <v>4.1311593069028665E-2</v>
      </c>
    </row>
    <row r="304" spans="1:14" x14ac:dyDescent="0.3">
      <c r="A304">
        <f t="shared" si="13"/>
        <v>274</v>
      </c>
      <c r="B304">
        <v>11.236179226705389</v>
      </c>
      <c r="C304">
        <v>2.0671526032450211</v>
      </c>
      <c r="M304">
        <f t="array" ref="M304">IFERROR(SUM($K$11:$K$51*C284:C324)+$D$2,"")</f>
        <v>10.761492967668818</v>
      </c>
      <c r="N304">
        <f t="shared" si="12"/>
        <v>0.22532704451813376</v>
      </c>
    </row>
    <row r="305" spans="1:14" x14ac:dyDescent="0.3">
      <c r="A305">
        <f t="shared" si="13"/>
        <v>275</v>
      </c>
      <c r="B305">
        <v>10.768287733568169</v>
      </c>
      <c r="C305">
        <v>2.5199150236027492</v>
      </c>
      <c r="M305">
        <f t="array" ref="M305">IFERROR(SUM($K$11:$K$51*C285:C325)+$D$2,"")</f>
        <v>10.828265565257759</v>
      </c>
      <c r="N305">
        <f t="shared" si="12"/>
        <v>3.5973402941847903E-3</v>
      </c>
    </row>
    <row r="306" spans="1:14" x14ac:dyDescent="0.3">
      <c r="A306">
        <f t="shared" si="13"/>
        <v>276</v>
      </c>
      <c r="B306">
        <v>11.046063656026691</v>
      </c>
      <c r="C306">
        <v>2.529323587274162</v>
      </c>
      <c r="M306">
        <f t="array" ref="M306">IFERROR(SUM($K$11:$K$51*C286:C326)+$D$2,"")</f>
        <v>11.056810582987451</v>
      </c>
      <c r="N306">
        <f t="shared" si="12"/>
        <v>1.1549643909990695E-4</v>
      </c>
    </row>
    <row r="307" spans="1:14" x14ac:dyDescent="0.3">
      <c r="A307">
        <f t="shared" si="13"/>
        <v>277</v>
      </c>
      <c r="B307">
        <v>12.431636862080419</v>
      </c>
      <c r="C307">
        <v>2.3964296313141009</v>
      </c>
      <c r="M307">
        <f t="array" ref="M307">IFERROR(SUM($K$11:$K$51*C287:C327)+$D$2,"")</f>
        <v>11.339260474750917</v>
      </c>
      <c r="N307">
        <f t="shared" si="12"/>
        <v>1.1932861715950533</v>
      </c>
    </row>
    <row r="308" spans="1:14" x14ac:dyDescent="0.3">
      <c r="A308">
        <f t="shared" si="13"/>
        <v>278</v>
      </c>
      <c r="B308">
        <v>11.918713920631884</v>
      </c>
      <c r="C308">
        <v>2.0870292591519228</v>
      </c>
      <c r="M308">
        <f t="array" ref="M308">IFERROR(SUM($K$11:$K$51*C288:C328)+$D$2,"")</f>
        <v>11.565854970328505</v>
      </c>
      <c r="N308">
        <f t="shared" ref="N308:N371" si="14">(M308-B308)^2</f>
        <v>0.12450943880920218</v>
      </c>
    </row>
    <row r="309" spans="1:14" x14ac:dyDescent="0.3">
      <c r="A309">
        <f t="shared" si="13"/>
        <v>279</v>
      </c>
      <c r="B309">
        <v>13.073109462927011</v>
      </c>
      <c r="C309">
        <v>2.444942943519393</v>
      </c>
      <c r="M309">
        <f t="array" ref="M309">IFERROR(SUM($K$11:$K$51*C289:C329)+$D$2,"")</f>
        <v>11.836870255415485</v>
      </c>
      <c r="N309">
        <f t="shared" si="14"/>
        <v>1.528287378188725</v>
      </c>
    </row>
    <row r="310" spans="1:14" x14ac:dyDescent="0.3">
      <c r="A310">
        <f t="shared" si="13"/>
        <v>280</v>
      </c>
      <c r="B310">
        <v>12.748254511025568</v>
      </c>
      <c r="C310">
        <v>2.4988556191950879</v>
      </c>
      <c r="M310">
        <f t="array" ref="M310">IFERROR(SUM($K$11:$K$51*C290:C330)+$D$2,"")</f>
        <v>12.135543040394523</v>
      </c>
      <c r="N310">
        <f t="shared" si="14"/>
        <v>0.37541534624285716</v>
      </c>
    </row>
    <row r="311" spans="1:14" x14ac:dyDescent="0.3">
      <c r="A311">
        <f t="shared" si="13"/>
        <v>281</v>
      </c>
      <c r="B311">
        <v>12.956090201851833</v>
      </c>
      <c r="C311">
        <v>1.8836956364492969</v>
      </c>
      <c r="M311">
        <f t="array" ref="M311">IFERROR(SUM($K$11:$K$51*C291:C331)+$D$2,"")</f>
        <v>12.257349620014869</v>
      </c>
      <c r="N311">
        <f t="shared" si="14"/>
        <v>0.48823840070585817</v>
      </c>
    </row>
    <row r="312" spans="1:14" x14ac:dyDescent="0.3">
      <c r="A312">
        <f t="shared" si="13"/>
        <v>282</v>
      </c>
      <c r="B312">
        <v>11.339385707298453</v>
      </c>
      <c r="C312">
        <v>2.0680799430738155</v>
      </c>
      <c r="M312">
        <f t="array" ref="M312">IFERROR(SUM($K$11:$K$51*C292:C332)+$D$2,"")</f>
        <v>12.282892273158858</v>
      </c>
      <c r="N312">
        <f t="shared" si="14"/>
        <v>0.89020463982169462</v>
      </c>
    </row>
    <row r="313" spans="1:14" x14ac:dyDescent="0.3">
      <c r="A313">
        <f t="shared" si="13"/>
        <v>283</v>
      </c>
      <c r="B313">
        <v>11.343491091069071</v>
      </c>
      <c r="C313">
        <v>2.1709461031059973</v>
      </c>
      <c r="M313">
        <f t="array" ref="M313">IFERROR(SUM($K$11:$K$51*C293:C333)+$D$2,"")</f>
        <v>12.272218874235886</v>
      </c>
      <c r="N313">
        <f t="shared" si="14"/>
        <v>0.86253529522594696</v>
      </c>
    </row>
    <row r="314" spans="1:14" x14ac:dyDescent="0.3">
      <c r="A314">
        <f t="shared" si="13"/>
        <v>284</v>
      </c>
      <c r="B314">
        <v>12.665374460037915</v>
      </c>
      <c r="C314">
        <v>1.6827067089137482</v>
      </c>
      <c r="M314">
        <f t="array" ref="M314">IFERROR(SUM($K$11:$K$51*C294:C334)+$D$2,"")</f>
        <v>12.107625571914296</v>
      </c>
      <c r="N314">
        <f t="shared" si="14"/>
        <v>0.31108382220313352</v>
      </c>
    </row>
    <row r="315" spans="1:14" x14ac:dyDescent="0.3">
      <c r="A315">
        <f t="shared" si="13"/>
        <v>285</v>
      </c>
      <c r="B315">
        <v>11.387398592239524</v>
      </c>
      <c r="C315">
        <v>1.7447685423769386</v>
      </c>
      <c r="M315">
        <f t="array" ref="M315">IFERROR(SUM($K$11:$K$51*C295:C335)+$D$2,"")</f>
        <v>11.831426188395415</v>
      </c>
      <c r="N315">
        <f t="shared" si="14"/>
        <v>0.19716050614797906</v>
      </c>
    </row>
    <row r="316" spans="1:14" x14ac:dyDescent="0.3">
      <c r="A316">
        <f t="shared" si="13"/>
        <v>286</v>
      </c>
      <c r="B316">
        <v>11.054330301040682</v>
      </c>
      <c r="C316">
        <v>3.1422401892687088</v>
      </c>
      <c r="M316">
        <f t="array" ref="M316">IFERROR(SUM($K$11:$K$51*C296:C336)+$D$2,"")</f>
        <v>11.817428137894076</v>
      </c>
      <c r="N316">
        <f t="shared" si="14"/>
        <v>0.58231830861032885</v>
      </c>
    </row>
    <row r="317" spans="1:14" x14ac:dyDescent="0.3">
      <c r="A317">
        <f t="shared" si="13"/>
        <v>287</v>
      </c>
      <c r="B317">
        <v>11.878147811939458</v>
      </c>
      <c r="C317">
        <v>2.9491237470941654</v>
      </c>
      <c r="M317">
        <f t="array" ref="M317">IFERROR(SUM($K$11:$K$51*C297:C337)+$D$2,"")</f>
        <v>12.005812640365715</v>
      </c>
      <c r="N317">
        <f t="shared" si="14"/>
        <v>1.6298308417105563E-2</v>
      </c>
    </row>
    <row r="318" spans="1:14" x14ac:dyDescent="0.3">
      <c r="A318">
        <f t="shared" si="13"/>
        <v>288</v>
      </c>
      <c r="B318">
        <v>12.160211654403925</v>
      </c>
      <c r="C318">
        <v>2.582333939009513</v>
      </c>
      <c r="M318">
        <f t="array" ref="M318">IFERROR(SUM($K$11:$K$51*C298:C338)+$D$2,"")</f>
        <v>12.284592381071757</v>
      </c>
      <c r="N318">
        <f t="shared" si="14"/>
        <v>1.5470565166417951E-2</v>
      </c>
    </row>
    <row r="319" spans="1:14" x14ac:dyDescent="0.3">
      <c r="A319">
        <f t="shared" si="13"/>
        <v>289</v>
      </c>
      <c r="B319">
        <v>14.260420692771184</v>
      </c>
      <c r="C319">
        <v>2.2882617031071488</v>
      </c>
      <c r="M319">
        <f t="array" ref="M319">IFERROR(SUM($K$11:$K$51*C299:C339)+$D$2,"")</f>
        <v>12.586164202703499</v>
      </c>
      <c r="N319">
        <f t="shared" si="14"/>
        <v>2.8031347945337668</v>
      </c>
    </row>
    <row r="320" spans="1:14" x14ac:dyDescent="0.3">
      <c r="A320">
        <f t="shared" si="13"/>
        <v>290</v>
      </c>
      <c r="B320">
        <v>11.415367362130926</v>
      </c>
      <c r="C320">
        <v>2.4234673694045554</v>
      </c>
      <c r="M320">
        <f t="array" ref="M320">IFERROR(SUM($K$11:$K$51*C300:C340)+$D$2,"")</f>
        <v>12.831529695330619</v>
      </c>
      <c r="N320">
        <f t="shared" si="14"/>
        <v>2.0055157539735999</v>
      </c>
    </row>
    <row r="321" spans="1:14" x14ac:dyDescent="0.3">
      <c r="A321">
        <f t="shared" si="13"/>
        <v>291</v>
      </c>
      <c r="B321">
        <v>12.556569774098692</v>
      </c>
      <c r="C321">
        <v>2.2576023782150534</v>
      </c>
      <c r="M321">
        <f t="array" ref="M321">IFERROR(SUM($K$11:$K$51*C301:C341)+$D$2,"")</f>
        <v>12.992079560645639</v>
      </c>
      <c r="N321">
        <f t="shared" si="14"/>
        <v>0.1896687741781668</v>
      </c>
    </row>
    <row r="322" spans="1:14" x14ac:dyDescent="0.3">
      <c r="A322">
        <f t="shared" si="13"/>
        <v>292</v>
      </c>
      <c r="B322">
        <v>11.324086153978886</v>
      </c>
      <c r="C322">
        <v>1.9810205758516992</v>
      </c>
      <c r="M322">
        <f t="array" ref="M322">IFERROR(SUM($K$11:$K$51*C302:C342)+$D$2,"")</f>
        <v>13.015266010789492</v>
      </c>
      <c r="N322">
        <f t="shared" si="14"/>
        <v>2.8600893080819434</v>
      </c>
    </row>
    <row r="323" spans="1:14" x14ac:dyDescent="0.3">
      <c r="A323">
        <f t="shared" si="13"/>
        <v>293</v>
      </c>
      <c r="B323">
        <v>12.692599607611371</v>
      </c>
      <c r="C323">
        <v>2.2672204401288094</v>
      </c>
      <c r="M323">
        <f t="array" ref="M323">IFERROR(SUM($K$11:$K$51*C303:C343)+$D$2,"")</f>
        <v>12.976594384716066</v>
      </c>
      <c r="N323">
        <f t="shared" si="14"/>
        <v>8.0653033422745463E-2</v>
      </c>
    </row>
    <row r="324" spans="1:14" x14ac:dyDescent="0.3">
      <c r="A324">
        <f t="shared" si="13"/>
        <v>294</v>
      </c>
      <c r="B324">
        <v>12.725719619899163</v>
      </c>
      <c r="C324">
        <v>2.6484917285254821</v>
      </c>
      <c r="M324">
        <f t="array" ref="M324">IFERROR(SUM($K$11:$K$51*C304:C344)+$D$2,"")</f>
        <v>12.980476921087352</v>
      </c>
      <c r="N324">
        <f t="shared" si="14"/>
        <v>6.4901282508689512E-2</v>
      </c>
    </row>
    <row r="325" spans="1:14" x14ac:dyDescent="0.3">
      <c r="A325">
        <f t="shared" si="13"/>
        <v>295</v>
      </c>
      <c r="B325">
        <v>14.084821886702054</v>
      </c>
      <c r="C325">
        <v>2.2819506032196912</v>
      </c>
      <c r="M325">
        <f t="array" ref="M325">IFERROR(SUM($K$11:$K$51*C305:C345)+$D$2,"")</f>
        <v>12.954123805892749</v>
      </c>
      <c r="N325">
        <f t="shared" si="14"/>
        <v>1.2784781499458451</v>
      </c>
    </row>
    <row r="326" spans="1:14" x14ac:dyDescent="0.3">
      <c r="A326">
        <f t="shared" si="13"/>
        <v>296</v>
      </c>
      <c r="B326">
        <v>14.2065254283981</v>
      </c>
      <c r="C326">
        <v>2.0869415097052455</v>
      </c>
      <c r="M326">
        <f t="array" ref="M326">IFERROR(SUM($K$11:$K$51*C306:C346)+$D$2,"")</f>
        <v>12.844997142484791</v>
      </c>
      <c r="N326">
        <f t="shared" si="14"/>
        <v>1.8537592733420329</v>
      </c>
    </row>
    <row r="327" spans="1:14" x14ac:dyDescent="0.3">
      <c r="A327">
        <f t="shared" si="13"/>
        <v>297</v>
      </c>
      <c r="B327">
        <v>12.129446585656837</v>
      </c>
      <c r="C327">
        <v>1.608030665229812</v>
      </c>
      <c r="M327">
        <f t="array" ref="M327">IFERROR(SUM($K$11:$K$51*C307:C347)+$D$2,"")</f>
        <v>12.568535343179299</v>
      </c>
      <c r="N327">
        <f t="shared" si="14"/>
        <v>0.19279893698261982</v>
      </c>
    </row>
    <row r="328" spans="1:14" x14ac:dyDescent="0.3">
      <c r="A328">
        <f t="shared" si="13"/>
        <v>298</v>
      </c>
      <c r="B328">
        <v>12.374960865504633</v>
      </c>
      <c r="C328">
        <v>1.2043573982306914</v>
      </c>
      <c r="M328">
        <f t="array" ref="M328">IFERROR(SUM($K$11:$K$51*C308:C348)+$D$2,"")</f>
        <v>12.069642531919152</v>
      </c>
      <c r="N328">
        <f t="shared" si="14"/>
        <v>9.3219284823414919E-2</v>
      </c>
    </row>
    <row r="329" spans="1:14" x14ac:dyDescent="0.3">
      <c r="A329">
        <f t="shared" si="13"/>
        <v>299</v>
      </c>
      <c r="B329">
        <v>11.199277299210829</v>
      </c>
      <c r="C329">
        <v>1.7253707198395305</v>
      </c>
      <c r="M329">
        <f t="array" ref="M329">IFERROR(SUM($K$11:$K$51*C309:C349)+$D$2,"")</f>
        <v>11.544830970629384</v>
      </c>
      <c r="N329">
        <f t="shared" si="14"/>
        <v>0.11940733983084281</v>
      </c>
    </row>
    <row r="330" spans="1:14" x14ac:dyDescent="0.3">
      <c r="A330">
        <f t="shared" si="13"/>
        <v>300</v>
      </c>
      <c r="B330">
        <v>9.4811955073259426</v>
      </c>
      <c r="C330">
        <v>1.5883109628751475</v>
      </c>
      <c r="M330">
        <f t="array" ref="M330">IFERROR(SUM($K$11:$K$51*C310:C350)+$D$2,"")</f>
        <v>10.987052249878309</v>
      </c>
      <c r="N330">
        <f t="shared" si="14"/>
        <v>2.2676045290904225</v>
      </c>
    </row>
    <row r="331" spans="1:14" x14ac:dyDescent="0.3">
      <c r="A331">
        <f t="shared" si="13"/>
        <v>301</v>
      </c>
      <c r="B331">
        <v>9.7011629084617006</v>
      </c>
      <c r="C331">
        <v>2.2183500229032997</v>
      </c>
      <c r="M331">
        <f t="array" ref="M331">IFERROR(SUM($K$11:$K$51*C311:C351)+$D$2,"")</f>
        <v>10.602333735589575</v>
      </c>
      <c r="N331">
        <f t="shared" si="14"/>
        <v>0.81210885966633695</v>
      </c>
    </row>
    <row r="332" spans="1:14" x14ac:dyDescent="0.3">
      <c r="A332">
        <f t="shared" si="13"/>
        <v>302</v>
      </c>
      <c r="B332">
        <v>10.653002694668249</v>
      </c>
      <c r="C332">
        <v>2.1454308543282492</v>
      </c>
      <c r="M332">
        <f t="array" ref="M332">IFERROR(SUM($K$11:$K$51*C312:C352)+$D$2,"")</f>
        <v>10.410685719826892</v>
      </c>
      <c r="N332">
        <f t="shared" si="14"/>
        <v>5.871751629626671E-2</v>
      </c>
    </row>
    <row r="333" spans="1:14" x14ac:dyDescent="0.3">
      <c r="A333">
        <f t="shared" si="13"/>
        <v>303</v>
      </c>
      <c r="B333">
        <v>11.887761946667631</v>
      </c>
      <c r="C333">
        <v>2.3201726831997869</v>
      </c>
      <c r="M333">
        <f t="array" ref="M333">IFERROR(SUM($K$11:$K$51*C313:C353)+$D$2,"")</f>
        <v>10.412901080694478</v>
      </c>
      <c r="N333">
        <f t="shared" si="14"/>
        <v>2.1752145739790767</v>
      </c>
    </row>
    <row r="334" spans="1:14" x14ac:dyDescent="0.3">
      <c r="A334">
        <f t="shared" si="13"/>
        <v>304</v>
      </c>
      <c r="B334">
        <v>10.926719427769189</v>
      </c>
      <c r="C334">
        <v>2.6178989838477387</v>
      </c>
      <c r="M334">
        <f t="array" ref="M334">IFERROR(SUM($K$11:$K$51*C314:C354)+$D$2,"")</f>
        <v>10.645686002100799</v>
      </c>
      <c r="N334">
        <f t="shared" si="14"/>
        <v>7.8979786342910585E-2</v>
      </c>
    </row>
    <row r="335" spans="1:14" x14ac:dyDescent="0.3">
      <c r="A335">
        <f t="shared" si="13"/>
        <v>305</v>
      </c>
      <c r="B335">
        <v>12.253261388525408</v>
      </c>
      <c r="C335">
        <v>2.685429760988832</v>
      </c>
      <c r="M335">
        <f t="array" ref="M335">IFERROR(SUM($K$11:$K$51*C315:C355)+$D$2,"")</f>
        <v>11.088142378403427</v>
      </c>
      <c r="N335">
        <f t="shared" si="14"/>
        <v>1.3575023077476234</v>
      </c>
    </row>
    <row r="336" spans="1:14" x14ac:dyDescent="0.3">
      <c r="A336">
        <f t="shared" si="13"/>
        <v>306</v>
      </c>
      <c r="B336">
        <v>14.582531664233164</v>
      </c>
      <c r="C336">
        <v>2.4752494078330036</v>
      </c>
      <c r="M336">
        <f t="array" ref="M336">IFERROR(SUM($K$11:$K$51*C316:C356)+$D$2,"")</f>
        <v>11.599397032597903</v>
      </c>
      <c r="N336">
        <f t="shared" si="14"/>
        <v>8.8990922304616458</v>
      </c>
    </row>
    <row r="337" spans="1:14" x14ac:dyDescent="0.3">
      <c r="A337">
        <f t="shared" si="13"/>
        <v>307</v>
      </c>
      <c r="B337">
        <v>12.521587143255166</v>
      </c>
      <c r="C337">
        <v>2.8066146862567884</v>
      </c>
      <c r="M337">
        <f t="array" ref="M337">IFERROR(SUM($K$11:$K$51*C317:C357)+$D$2,"")</f>
        <v>12.140875671071695</v>
      </c>
      <c r="N337">
        <f t="shared" si="14"/>
        <v>0.14494122505210566</v>
      </c>
    </row>
    <row r="338" spans="1:14" x14ac:dyDescent="0.3">
      <c r="A338">
        <f t="shared" si="13"/>
        <v>308</v>
      </c>
      <c r="B338">
        <v>13.942141071217073</v>
      </c>
      <c r="C338">
        <v>2.7426473713321409</v>
      </c>
      <c r="M338">
        <f t="array" ref="M338">IFERROR(SUM($K$11:$K$51*C318:C358)+$D$2,"")</f>
        <v>12.691357249190586</v>
      </c>
      <c r="N338">
        <f t="shared" si="14"/>
        <v>1.5644601694431848</v>
      </c>
    </row>
    <row r="339" spans="1:14" x14ac:dyDescent="0.3">
      <c r="A339">
        <f t="shared" si="13"/>
        <v>309</v>
      </c>
      <c r="B339">
        <v>15.267100699825431</v>
      </c>
      <c r="C339">
        <v>2.2910449882275428</v>
      </c>
      <c r="M339">
        <f t="array" ref="M339">IFERROR(SUM($K$11:$K$51*C319:C359)+$D$2,"")</f>
        <v>13.104579942111821</v>
      </c>
      <c r="N339">
        <f t="shared" si="14"/>
        <v>4.6764960275422451</v>
      </c>
    </row>
    <row r="340" spans="1:14" x14ac:dyDescent="0.3">
      <c r="A340">
        <f t="shared" si="13"/>
        <v>310</v>
      </c>
      <c r="B340">
        <v>13.262099095367695</v>
      </c>
      <c r="C340">
        <v>2.2150117714747135</v>
      </c>
      <c r="M340">
        <f t="array" ref="M340">IFERROR(SUM($K$11:$K$51*C320:C360)+$D$2,"")</f>
        <v>13.349659981820992</v>
      </c>
      <c r="N340">
        <f t="shared" si="14"/>
        <v>7.6669088364870654E-3</v>
      </c>
    </row>
    <row r="341" spans="1:14" x14ac:dyDescent="0.3">
      <c r="A341">
        <f t="shared" si="13"/>
        <v>311</v>
      </c>
      <c r="B341">
        <v>14.332449443162878</v>
      </c>
      <c r="C341">
        <v>2.7234341832355704</v>
      </c>
      <c r="M341">
        <f t="array" ref="M341">IFERROR(SUM($K$11:$K$51*C321:C361)+$D$2,"")</f>
        <v>13.549069458030589</v>
      </c>
      <c r="N341">
        <f t="shared" si="14"/>
        <v>0.61368420110586486</v>
      </c>
    </row>
    <row r="342" spans="1:14" x14ac:dyDescent="0.3">
      <c r="A342">
        <f t="shared" si="13"/>
        <v>312</v>
      </c>
      <c r="B342">
        <v>14.138311514067144</v>
      </c>
      <c r="C342">
        <v>3.1968464976688562</v>
      </c>
      <c r="M342">
        <f t="array" ref="M342">IFERROR(SUM($K$11:$K$51*C322:C362)+$D$2,"")</f>
        <v>13.841036254258363</v>
      </c>
      <c r="N342">
        <f t="shared" si="14"/>
        <v>8.8372580094378581E-2</v>
      </c>
    </row>
    <row r="343" spans="1:14" x14ac:dyDescent="0.3">
      <c r="A343">
        <f t="shared" si="13"/>
        <v>313</v>
      </c>
      <c r="B343">
        <v>14.605448008161439</v>
      </c>
      <c r="C343">
        <v>3.4165607449049755</v>
      </c>
      <c r="M343">
        <f t="array" ref="M343">IFERROR(SUM($K$11:$K$51*C323:C363)+$D$2,"")</f>
        <v>14.27529621813269</v>
      </c>
      <c r="N343">
        <f t="shared" si="14"/>
        <v>0.10900020445918714</v>
      </c>
    </row>
    <row r="344" spans="1:14" x14ac:dyDescent="0.3">
      <c r="A344">
        <f t="shared" si="13"/>
        <v>314</v>
      </c>
      <c r="B344">
        <v>14.719780775720533</v>
      </c>
      <c r="C344">
        <v>4.1415094845264822</v>
      </c>
      <c r="M344">
        <f t="array" ref="M344">IFERROR(SUM($K$11:$K$51*C324:C364)+$D$2,"")</f>
        <v>14.975173276604737</v>
      </c>
      <c r="N344">
        <f t="shared" si="14"/>
        <v>6.5225329507888119E-2</v>
      </c>
    </row>
    <row r="345" spans="1:14" x14ac:dyDescent="0.3">
      <c r="A345">
        <f t="shared" si="13"/>
        <v>315</v>
      </c>
      <c r="B345">
        <v>15.398036765267035</v>
      </c>
      <c r="C345">
        <v>2.7157798294506472</v>
      </c>
      <c r="M345">
        <f t="array" ref="M345">IFERROR(SUM($K$11:$K$51*C325:C365)+$D$2,"")</f>
        <v>15.517209838992112</v>
      </c>
      <c r="N345">
        <f t="shared" si="14"/>
        <v>1.4202221501082773E-2</v>
      </c>
    </row>
    <row r="346" spans="1:14" x14ac:dyDescent="0.3">
      <c r="A346">
        <f t="shared" si="13"/>
        <v>316</v>
      </c>
      <c r="B346">
        <v>16.813247340303551</v>
      </c>
      <c r="C346">
        <v>2.6238701567644842</v>
      </c>
      <c r="M346">
        <f t="array" ref="M346">IFERROR(SUM($K$11:$K$51*C326:C366)+$D$2,"")</f>
        <v>15.870972189658465</v>
      </c>
      <c r="N346">
        <f t="shared" si="14"/>
        <v>0.88788245952321976</v>
      </c>
    </row>
    <row r="347" spans="1:14" x14ac:dyDescent="0.3">
      <c r="A347">
        <f t="shared" si="13"/>
        <v>317</v>
      </c>
      <c r="B347">
        <v>15.73660111885909</v>
      </c>
      <c r="C347">
        <v>1.4902739245872447</v>
      </c>
      <c r="M347">
        <f t="array" ref="M347">IFERROR(SUM($K$11:$K$51*C327:C367)+$D$2,"")</f>
        <v>15.75659273886261</v>
      </c>
      <c r="N347">
        <f t="shared" si="14"/>
        <v>3.9966487036513011E-4</v>
      </c>
    </row>
    <row r="348" spans="1:14" x14ac:dyDescent="0.3">
      <c r="A348">
        <f t="shared" si="13"/>
        <v>318</v>
      </c>
      <c r="B348">
        <v>12.819945201601117</v>
      </c>
      <c r="C348">
        <v>1.4853438451004695</v>
      </c>
      <c r="M348">
        <f t="array" ref="M348">IFERROR(SUM($K$11:$K$51*C328:C368)+$D$2,"")</f>
        <v>15.25229148350393</v>
      </c>
      <c r="N348">
        <f t="shared" si="14"/>
        <v>5.9163084350864388</v>
      </c>
    </row>
    <row r="349" spans="1:14" x14ac:dyDescent="0.3">
      <c r="A349">
        <f t="shared" si="13"/>
        <v>319</v>
      </c>
      <c r="B349">
        <v>12.487279594154664</v>
      </c>
      <c r="C349">
        <v>1.8070669776481287</v>
      </c>
      <c r="M349">
        <f t="array" ref="M349">IFERROR(SUM($K$11:$K$51*C329:C369)+$D$2,"")</f>
        <v>14.545103898921987</v>
      </c>
      <c r="N349">
        <f t="shared" si="14"/>
        <v>4.2346408692911144</v>
      </c>
    </row>
    <row r="350" spans="1:14" x14ac:dyDescent="0.3">
      <c r="A350">
        <f t="shared" si="13"/>
        <v>320</v>
      </c>
      <c r="B350">
        <v>12.463381760277917</v>
      </c>
      <c r="C350">
        <v>1.6252888111252992</v>
      </c>
      <c r="M350">
        <f t="array" ref="M350">IFERROR(SUM($K$11:$K$51*C330:C370)+$D$2,"")</f>
        <v>13.667721099931187</v>
      </c>
      <c r="N350">
        <f t="shared" si="14"/>
        <v>1.4504332450364745</v>
      </c>
    </row>
    <row r="351" spans="1:14" x14ac:dyDescent="0.3">
      <c r="A351">
        <f t="shared" si="13"/>
        <v>321</v>
      </c>
      <c r="B351">
        <v>11.837868373603293</v>
      </c>
      <c r="C351">
        <v>1.5963956092432157</v>
      </c>
      <c r="M351">
        <f t="array" ref="M351">IFERROR(SUM($K$11:$K$51*C331:C371)+$D$2,"")</f>
        <v>12.743620137441678</v>
      </c>
      <c r="N351">
        <f t="shared" si="14"/>
        <v>0.82038625769634543</v>
      </c>
    </row>
    <row r="352" spans="1:14" x14ac:dyDescent="0.3">
      <c r="A352">
        <f t="shared" si="13"/>
        <v>322</v>
      </c>
      <c r="B352">
        <v>10.327178864005864</v>
      </c>
      <c r="C352">
        <v>1.6418740420110198</v>
      </c>
      <c r="M352">
        <f t="array" ref="M352">IFERROR(SUM($K$11:$K$51*C332:C372)+$D$2,"")</f>
        <v>11.843594567956069</v>
      </c>
      <c r="N352">
        <f t="shared" si="14"/>
        <v>2.2995165871867962</v>
      </c>
    </row>
    <row r="353" spans="1:14" x14ac:dyDescent="0.3">
      <c r="A353">
        <f t="shared" ref="A353:A416" si="15">1+A352</f>
        <v>323</v>
      </c>
      <c r="B353">
        <v>10.070471273345444</v>
      </c>
      <c r="C353">
        <v>1.3272401884328757</v>
      </c>
      <c r="M353">
        <f t="array" ref="M353">IFERROR(SUM($K$11:$K$51*C333:C373)+$D$2,"")</f>
        <v>10.980245563651655</v>
      </c>
      <c r="N353">
        <f t="shared" si="14"/>
        <v>0.82768925930217097</v>
      </c>
    </row>
    <row r="354" spans="1:14" x14ac:dyDescent="0.3">
      <c r="A354">
        <f t="shared" si="15"/>
        <v>324</v>
      </c>
      <c r="B354">
        <v>7.2734114021739993</v>
      </c>
      <c r="C354">
        <v>0.86511524851386934</v>
      </c>
      <c r="M354">
        <f t="array" ref="M354">IFERROR(SUM($K$11:$K$51*C334:C374)+$D$2,"")</f>
        <v>10.079939673823494</v>
      </c>
      <c r="N354">
        <f t="shared" si="14"/>
        <v>7.8766009395679015</v>
      </c>
    </row>
    <row r="355" spans="1:14" x14ac:dyDescent="0.3">
      <c r="A355">
        <f t="shared" si="15"/>
        <v>325</v>
      </c>
      <c r="B355">
        <v>7.5901568272792748</v>
      </c>
      <c r="C355">
        <v>1.3219097932468924</v>
      </c>
      <c r="M355">
        <f t="array" ref="M355">IFERROR(SUM($K$11:$K$51*C335:C375)+$D$2,"")</f>
        <v>9.2931851668126217</v>
      </c>
      <c r="N355">
        <f t="shared" si="14"/>
        <v>2.9003055252537089</v>
      </c>
    </row>
    <row r="356" spans="1:14" x14ac:dyDescent="0.3">
      <c r="A356">
        <f t="shared" si="15"/>
        <v>326</v>
      </c>
      <c r="B356">
        <v>7.1582535897858932</v>
      </c>
      <c r="C356">
        <v>1.6609161586055907</v>
      </c>
      <c r="M356">
        <f t="array" ref="M356">IFERROR(SUM($K$11:$K$51*C336:C376)+$D$2,"")</f>
        <v>8.7312073625706059</v>
      </c>
      <c r="N356">
        <f t="shared" si="14"/>
        <v>2.4741835713176616</v>
      </c>
    </row>
    <row r="357" spans="1:14" x14ac:dyDescent="0.3">
      <c r="A357">
        <f t="shared" si="15"/>
        <v>327</v>
      </c>
      <c r="B357">
        <v>9.1453044989191188</v>
      </c>
      <c r="C357">
        <v>2.1111110391136592</v>
      </c>
      <c r="M357">
        <f t="array" ref="M357">IFERROR(SUM($K$11:$K$51*C337:C377)+$D$2,"")</f>
        <v>8.5045238437698654</v>
      </c>
      <c r="N357">
        <f t="shared" si="14"/>
        <v>0.41059984801350641</v>
      </c>
    </row>
    <row r="358" spans="1:14" x14ac:dyDescent="0.3">
      <c r="A358">
        <f t="shared" si="15"/>
        <v>328</v>
      </c>
      <c r="B358">
        <v>7.3569635466481227</v>
      </c>
      <c r="C358">
        <v>1.6376948659865427</v>
      </c>
      <c r="M358">
        <f t="array" ref="M358">IFERROR(SUM($K$11:$K$51*C338:C378)+$D$2,"")</f>
        <v>8.4306556224081177</v>
      </c>
      <c r="N358">
        <f t="shared" si="14"/>
        <v>1.1528146735498068</v>
      </c>
    </row>
    <row r="359" spans="1:14" x14ac:dyDescent="0.3">
      <c r="A359">
        <f t="shared" si="15"/>
        <v>329</v>
      </c>
      <c r="B359">
        <v>9.277980931797611</v>
      </c>
      <c r="C359">
        <v>1.7869760498225826</v>
      </c>
      <c r="M359">
        <f t="array" ref="M359">IFERROR(SUM($K$11:$K$51*C339:C379)+$D$2,"")</f>
        <v>8.5096909842853865</v>
      </c>
      <c r="N359">
        <f t="shared" si="14"/>
        <v>0.59026944344833665</v>
      </c>
    </row>
    <row r="360" spans="1:14" x14ac:dyDescent="0.3">
      <c r="A360">
        <f t="shared" si="15"/>
        <v>330</v>
      </c>
      <c r="B360">
        <v>11.63245106714696</v>
      </c>
      <c r="C360">
        <v>2.1399453655846434</v>
      </c>
      <c r="M360">
        <f t="array" ref="M360">IFERROR(SUM($K$11:$K$51*C340:C380)+$D$2,"")</f>
        <v>8.792103967710819</v>
      </c>
      <c r="N360">
        <f t="shared" si="14"/>
        <v>8.0675716452752972</v>
      </c>
    </row>
    <row r="361" spans="1:14" x14ac:dyDescent="0.3">
      <c r="A361">
        <f t="shared" si="15"/>
        <v>331</v>
      </c>
      <c r="B361">
        <v>9.4875307971882084</v>
      </c>
      <c r="C361">
        <v>2.1165308215283845</v>
      </c>
      <c r="M361">
        <f t="array" ref="M361">IFERROR(SUM($K$11:$K$51*C341:C381)+$D$2,"")</f>
        <v>9.1983443023739468</v>
      </c>
      <c r="N361">
        <f t="shared" si="14"/>
        <v>8.3628828782958894E-2</v>
      </c>
    </row>
    <row r="362" spans="1:14" x14ac:dyDescent="0.3">
      <c r="A362">
        <f t="shared" si="15"/>
        <v>332</v>
      </c>
      <c r="B362">
        <v>10.286233723363271</v>
      </c>
      <c r="C362">
        <v>2.129316897035193</v>
      </c>
      <c r="M362">
        <f t="array" ref="M362">IFERROR(SUM($K$11:$K$51*C342:C382)+$D$2,"")</f>
        <v>9.6469476792044428</v>
      </c>
      <c r="N362">
        <f t="shared" si="14"/>
        <v>0.4086866462562429</v>
      </c>
    </row>
    <row r="363" spans="1:14" x14ac:dyDescent="0.3">
      <c r="A363">
        <f t="shared" si="15"/>
        <v>333</v>
      </c>
      <c r="B363">
        <v>9.4669369156236378</v>
      </c>
      <c r="C363">
        <v>2.380542933486046</v>
      </c>
      <c r="M363">
        <f t="array" ref="M363">IFERROR(SUM($K$11:$K$51*C343:C383)+$D$2,"")</f>
        <v>10.141420068377126</v>
      </c>
      <c r="N363">
        <f t="shared" si="14"/>
        <v>0.45492752334828568</v>
      </c>
    </row>
    <row r="364" spans="1:14" x14ac:dyDescent="0.3">
      <c r="A364">
        <f t="shared" si="15"/>
        <v>334</v>
      </c>
      <c r="B364">
        <v>11.619659830698934</v>
      </c>
      <c r="C364">
        <v>2.4152491094131139</v>
      </c>
      <c r="M364">
        <f t="array" ref="M364">IFERROR(SUM($K$11:$K$51*C344:C384)+$D$2,"")</f>
        <v>10.646440466698609</v>
      </c>
      <c r="N364">
        <f t="shared" si="14"/>
        <v>0.94715593046519764</v>
      </c>
    </row>
    <row r="365" spans="1:14" x14ac:dyDescent="0.3">
      <c r="A365">
        <f t="shared" si="15"/>
        <v>335</v>
      </c>
      <c r="B365">
        <v>12.307249348984444</v>
      </c>
      <c r="C365">
        <v>2.392091552735006</v>
      </c>
      <c r="M365">
        <f t="array" ref="M365">IFERROR(SUM($K$11:$K$51*C345:C385)+$D$2,"")</f>
        <v>11.091154411544288</v>
      </c>
      <c r="N365">
        <f t="shared" si="14"/>
        <v>1.4788868968675764</v>
      </c>
    </row>
    <row r="366" spans="1:14" x14ac:dyDescent="0.3">
      <c r="A366">
        <f t="shared" si="15"/>
        <v>336</v>
      </c>
      <c r="B366">
        <v>12.665596037632593</v>
      </c>
      <c r="C366">
        <v>2.6018179117839408</v>
      </c>
      <c r="M366">
        <f t="array" ref="M366">IFERROR(SUM($K$11:$K$51*C346:C386)+$D$2,"")</f>
        <v>11.579411573612351</v>
      </c>
      <c r="N366">
        <f t="shared" si="14"/>
        <v>1.1797966898789405</v>
      </c>
    </row>
    <row r="367" spans="1:14" x14ac:dyDescent="0.3">
      <c r="A367">
        <f t="shared" si="15"/>
        <v>337</v>
      </c>
      <c r="B367">
        <v>13.099216115462804</v>
      </c>
      <c r="C367">
        <v>2.6826623823243771</v>
      </c>
      <c r="M367">
        <f t="array" ref="M367">IFERROR(SUM($K$11:$K$51*C347:C387)+$D$2,"")</f>
        <v>12.061797415685936</v>
      </c>
      <c r="N367">
        <f t="shared" si="14"/>
        <v>1.0762375586467277</v>
      </c>
    </row>
    <row r="368" spans="1:14" x14ac:dyDescent="0.3">
      <c r="A368">
        <f t="shared" si="15"/>
        <v>338</v>
      </c>
      <c r="B368">
        <v>14.986166739821149</v>
      </c>
      <c r="C368">
        <v>2.6303863944730281</v>
      </c>
      <c r="M368">
        <f t="array" ref="M368">IFERROR(SUM($K$11:$K$51*C348:C388)+$D$2,"")</f>
        <v>12.545067244438055</v>
      </c>
      <c r="N368">
        <f t="shared" si="14"/>
        <v>5.9589667463595966</v>
      </c>
    </row>
    <row r="369" spans="1:14" x14ac:dyDescent="0.3">
      <c r="A369">
        <f t="shared" si="15"/>
        <v>339</v>
      </c>
      <c r="B369">
        <v>13.200952618373861</v>
      </c>
      <c r="C369">
        <v>2.8858145408951228</v>
      </c>
      <c r="M369">
        <f t="array" ref="M369">IFERROR(SUM($K$11:$K$51*C349:C389)+$D$2,"")</f>
        <v>13.035912478557162</v>
      </c>
      <c r="N369">
        <f t="shared" si="14"/>
        <v>2.7238247750715833E-2</v>
      </c>
    </row>
    <row r="370" spans="1:14" x14ac:dyDescent="0.3">
      <c r="A370">
        <f t="shared" si="15"/>
        <v>340</v>
      </c>
      <c r="B370">
        <v>15.340141233409403</v>
      </c>
      <c r="C370">
        <v>2.7800166123987364</v>
      </c>
      <c r="M370">
        <f t="array" ref="M370">IFERROR(SUM($K$11:$K$51*C350:C390)+$D$2,"")</f>
        <v>13.47378852636302</v>
      </c>
      <c r="N370">
        <f t="shared" si="14"/>
        <v>3.4832724270993629</v>
      </c>
    </row>
    <row r="371" spans="1:14" x14ac:dyDescent="0.3">
      <c r="A371">
        <f t="shared" si="15"/>
        <v>341</v>
      </c>
      <c r="B371">
        <v>13.713069347607535</v>
      </c>
      <c r="C371">
        <v>2.6684842782854123</v>
      </c>
      <c r="M371">
        <f t="array" ref="M371">IFERROR(SUM($K$11:$K$51*C351:C391)+$D$2,"")</f>
        <v>13.834512250260998</v>
      </c>
      <c r="N371">
        <f t="shared" si="14"/>
        <v>1.4748378604898523E-2</v>
      </c>
    </row>
    <row r="372" spans="1:14" x14ac:dyDescent="0.3">
      <c r="A372">
        <f t="shared" si="15"/>
        <v>342</v>
      </c>
      <c r="B372">
        <v>14.690671159918756</v>
      </c>
      <c r="C372">
        <v>3.0752653840015904</v>
      </c>
      <c r="M372">
        <f t="array" ref="M372">IFERROR(SUM($K$11:$K$51*C352:C392)+$D$2,"")</f>
        <v>14.208911075184488</v>
      </c>
      <c r="N372">
        <f t="shared" ref="N372:N435" si="16">(M372-B372)^2</f>
        <v>0.23209277924316823</v>
      </c>
    </row>
    <row r="373" spans="1:14" x14ac:dyDescent="0.3">
      <c r="A373">
        <f t="shared" si="15"/>
        <v>343</v>
      </c>
      <c r="B373">
        <v>13.635458849305666</v>
      </c>
      <c r="C373">
        <v>3.0393654588896215</v>
      </c>
      <c r="M373">
        <f t="array" ref="M373">IFERROR(SUM($K$11:$K$51*C353:C393)+$D$2,"")</f>
        <v>14.575904449067885</v>
      </c>
      <c r="N373">
        <f t="shared" si="16"/>
        <v>0.8844379261121198</v>
      </c>
    </row>
    <row r="374" spans="1:14" x14ac:dyDescent="0.3">
      <c r="A374">
        <f t="shared" si="15"/>
        <v>344</v>
      </c>
      <c r="B374">
        <v>14.86235433421596</v>
      </c>
      <c r="C374">
        <v>2.5948452799361594</v>
      </c>
      <c r="M374">
        <f t="array" ref="M374">IFERROR(SUM($K$11:$K$51*C354:C394)+$D$2,"")</f>
        <v>14.830082466727422</v>
      </c>
      <c r="N374">
        <f t="shared" si="16"/>
        <v>1.0414734311977307E-3</v>
      </c>
    </row>
    <row r="375" spans="1:14" x14ac:dyDescent="0.3">
      <c r="A375">
        <f t="shared" si="15"/>
        <v>345</v>
      </c>
      <c r="B375">
        <v>15.221284011553754</v>
      </c>
      <c r="C375">
        <v>2.3981751427264446</v>
      </c>
      <c r="M375">
        <f t="array" ref="M375">IFERROR(SUM($K$11:$K$51*C355:C395)+$D$2,"")</f>
        <v>14.938305156043038</v>
      </c>
      <c r="N375">
        <f t="shared" si="16"/>
        <v>8.0077032666154929E-2</v>
      </c>
    </row>
    <row r="376" spans="1:14" x14ac:dyDescent="0.3">
      <c r="A376">
        <f t="shared" si="15"/>
        <v>346</v>
      </c>
      <c r="B376">
        <v>14.767319304578487</v>
      </c>
      <c r="C376">
        <v>3.3635371014878137</v>
      </c>
      <c r="M376">
        <f t="array" ref="M376">IFERROR(SUM($K$11:$K$51*C356:C396)+$D$2,"")</f>
        <v>15.126329978967071</v>
      </c>
      <c r="N376">
        <f t="shared" si="16"/>
        <v>0.12888866432494567</v>
      </c>
    </row>
    <row r="377" spans="1:14" x14ac:dyDescent="0.3">
      <c r="A377">
        <f t="shared" si="15"/>
        <v>347</v>
      </c>
      <c r="B377">
        <v>16.764655863862277</v>
      </c>
      <c r="C377">
        <v>3.5759896164987506</v>
      </c>
      <c r="M377">
        <f t="array" ref="M377">IFERROR(SUM($K$11:$K$51*C357:C397)+$D$2,"")</f>
        <v>15.44717680954477</v>
      </c>
      <c r="N377">
        <f t="shared" si="16"/>
        <v>1.7357510585653537</v>
      </c>
    </row>
    <row r="378" spans="1:14" x14ac:dyDescent="0.3">
      <c r="A378">
        <f t="shared" si="15"/>
        <v>348</v>
      </c>
      <c r="B378">
        <v>19.334397844917074</v>
      </c>
      <c r="C378">
        <v>3.8522363391559074</v>
      </c>
      <c r="M378">
        <f t="array" ref="M378">IFERROR(SUM($K$11:$K$51*C358:C398)+$D$2,"")</f>
        <v>15.93595185213054</v>
      </c>
      <c r="N378">
        <f t="shared" si="16"/>
        <v>11.549435165886853</v>
      </c>
    </row>
    <row r="379" spans="1:14" x14ac:dyDescent="0.3">
      <c r="A379">
        <f t="shared" si="15"/>
        <v>349</v>
      </c>
      <c r="B379">
        <v>18.399292857477672</v>
      </c>
      <c r="C379">
        <v>3.402348782992267</v>
      </c>
      <c r="M379">
        <f t="array" ref="M379">IFERROR(SUM($K$11:$K$51*C359:C399)+$D$2,"")</f>
        <v>16.469360360185991</v>
      </c>
      <c r="N379">
        <f t="shared" si="16"/>
        <v>3.724639444102503</v>
      </c>
    </row>
    <row r="380" spans="1:14" x14ac:dyDescent="0.3">
      <c r="A380">
        <f t="shared" si="15"/>
        <v>350</v>
      </c>
      <c r="B380">
        <v>18.575746287886982</v>
      </c>
      <c r="C380">
        <v>3.6346446269274439</v>
      </c>
      <c r="M380">
        <f t="array" ref="M380">IFERROR(SUM($K$11:$K$51*C360:C400)+$D$2,"")</f>
        <v>17.038582883282892</v>
      </c>
      <c r="N380">
        <f t="shared" si="16"/>
        <v>2.3628713324540382</v>
      </c>
    </row>
    <row r="381" spans="1:14" x14ac:dyDescent="0.3">
      <c r="A381">
        <f t="shared" si="15"/>
        <v>351</v>
      </c>
      <c r="B381">
        <v>20.573364394198197</v>
      </c>
      <c r="C381">
        <v>3.8279394227736381</v>
      </c>
      <c r="M381">
        <f t="array" ref="M381">IFERROR(SUM($K$11:$K$51*C361:C401)+$D$2,"")</f>
        <v>17.638603896205048</v>
      </c>
      <c r="N381">
        <f t="shared" si="16"/>
        <v>8.612819180580999</v>
      </c>
    </row>
    <row r="382" spans="1:14" x14ac:dyDescent="0.3">
      <c r="A382">
        <f t="shared" si="15"/>
        <v>352</v>
      </c>
      <c r="B382">
        <v>19.293198314086652</v>
      </c>
      <c r="C382">
        <v>3.4079251798172439</v>
      </c>
      <c r="M382">
        <f t="array" ref="M382">IFERROR(SUM($K$11:$K$51*C362:C402)+$D$2,"")</f>
        <v>18.138228077967977</v>
      </c>
      <c r="N382">
        <f t="shared" si="16"/>
        <v>1.3339562463200287</v>
      </c>
    </row>
    <row r="383" spans="1:14" x14ac:dyDescent="0.3">
      <c r="A383">
        <f t="shared" si="15"/>
        <v>353</v>
      </c>
      <c r="B383">
        <v>20.60215152594888</v>
      </c>
      <c r="C383">
        <v>4.0376573376067197</v>
      </c>
      <c r="M383">
        <f t="array" ref="M383">IFERROR(SUM($K$11:$K$51*C363:C403)+$D$2,"")</f>
        <v>18.669832410536305</v>
      </c>
      <c r="N383">
        <f t="shared" si="16"/>
        <v>3.7338571637888371</v>
      </c>
    </row>
    <row r="384" spans="1:14" x14ac:dyDescent="0.3">
      <c r="A384">
        <f t="shared" si="15"/>
        <v>354</v>
      </c>
      <c r="B384">
        <v>20.284751349550209</v>
      </c>
      <c r="C384">
        <v>3.7759256327717252</v>
      </c>
      <c r="M384">
        <f t="array" ref="M384">IFERROR(SUM($K$11:$K$51*C364:C404)+$D$2,"")</f>
        <v>19.135544333067582</v>
      </c>
      <c r="N384">
        <f t="shared" si="16"/>
        <v>1.3206767667329018</v>
      </c>
    </row>
    <row r="385" spans="1:14" x14ac:dyDescent="0.3">
      <c r="A385">
        <f t="shared" si="15"/>
        <v>355</v>
      </c>
      <c r="B385">
        <v>18.68638939969248</v>
      </c>
      <c r="C385">
        <v>3.4355259740989994</v>
      </c>
      <c r="M385">
        <f t="array" ref="M385">IFERROR(SUM($K$11:$K$51*C365:C405)+$D$2,"")</f>
        <v>19.445768856889146</v>
      </c>
      <c r="N385">
        <f t="shared" si="16"/>
        <v>0.57665716001230227</v>
      </c>
    </row>
    <row r="386" spans="1:14" x14ac:dyDescent="0.3">
      <c r="A386">
        <f t="shared" si="15"/>
        <v>356</v>
      </c>
      <c r="B386">
        <v>21.056413584107354</v>
      </c>
      <c r="C386">
        <v>3.4081241615930358</v>
      </c>
      <c r="M386">
        <f t="array" ref="M386">IFERROR(SUM($K$11:$K$51*C366:C406)+$D$2,"")</f>
        <v>19.604718546226426</v>
      </c>
      <c r="N386">
        <f t="shared" si="16"/>
        <v>2.1074184830081082</v>
      </c>
    </row>
    <row r="387" spans="1:14" x14ac:dyDescent="0.3">
      <c r="A387">
        <f t="shared" si="15"/>
        <v>357</v>
      </c>
      <c r="B387">
        <v>18.977204320346583</v>
      </c>
      <c r="C387">
        <v>2.7686654317923955</v>
      </c>
      <c r="M387">
        <f t="array" ref="M387">IFERROR(SUM($K$11:$K$51*C367:C407)+$D$2,"")</f>
        <v>19.472983564015951</v>
      </c>
      <c r="N387">
        <f t="shared" si="16"/>
        <v>0.24579705845337055</v>
      </c>
    </row>
    <row r="388" spans="1:14" x14ac:dyDescent="0.3">
      <c r="A388">
        <f t="shared" si="15"/>
        <v>358</v>
      </c>
      <c r="B388">
        <v>19.062149925695504</v>
      </c>
      <c r="C388">
        <v>2.9450517426270331</v>
      </c>
      <c r="M388">
        <f t="array" ref="M388">IFERROR(SUM($K$11:$K$51*C368:C408)+$D$2,"")</f>
        <v>19.154993009366727</v>
      </c>
      <c r="N388">
        <f t="shared" si="16"/>
        <v>8.6198381855817283E-3</v>
      </c>
    </row>
    <row r="389" spans="1:14" x14ac:dyDescent="0.3">
      <c r="A389">
        <f t="shared" si="15"/>
        <v>359</v>
      </c>
      <c r="B389">
        <v>17.485432243876275</v>
      </c>
      <c r="C389">
        <v>3.0217452553160191</v>
      </c>
      <c r="M389">
        <f t="array" ref="M389">IFERROR(SUM($K$11:$K$51*C369:C409)+$D$2,"")</f>
        <v>18.741297105407785</v>
      </c>
      <c r="N389">
        <f t="shared" si="16"/>
        <v>1.5771965504295589</v>
      </c>
    </row>
    <row r="390" spans="1:14" x14ac:dyDescent="0.3">
      <c r="A390">
        <f t="shared" si="15"/>
        <v>360</v>
      </c>
      <c r="B390">
        <v>17.3547594049137</v>
      </c>
      <c r="C390">
        <v>2.6191116410732516</v>
      </c>
      <c r="M390">
        <f t="array" ref="M390">IFERROR(SUM($K$11:$K$51*C370:C410)+$D$2,"")</f>
        <v>18.183540160146716</v>
      </c>
      <c r="N390">
        <f t="shared" si="16"/>
        <v>0.68687754024460801</v>
      </c>
    </row>
    <row r="391" spans="1:14" x14ac:dyDescent="0.3">
      <c r="A391">
        <f t="shared" si="15"/>
        <v>361</v>
      </c>
      <c r="B391">
        <v>15.03698313453587</v>
      </c>
      <c r="C391">
        <v>2.9700716087633543</v>
      </c>
      <c r="M391">
        <f t="array" ref="M391">IFERROR(SUM($K$11:$K$51*C371:C411)+$D$2,"")</f>
        <v>17.64491850103142</v>
      </c>
      <c r="N391">
        <f t="shared" si="16"/>
        <v>6.8013268758182779</v>
      </c>
    </row>
    <row r="392" spans="1:14" x14ac:dyDescent="0.3">
      <c r="A392">
        <f t="shared" si="15"/>
        <v>362</v>
      </c>
      <c r="B392">
        <v>15.756565978208624</v>
      </c>
      <c r="C392">
        <v>2.5693059362745592</v>
      </c>
      <c r="M392">
        <f t="array" ref="M392">IFERROR(SUM($K$11:$K$51*C372:C412)+$D$2,"")</f>
        <v>17.077228159508056</v>
      </c>
      <c r="N392">
        <f t="shared" si="16"/>
        <v>1.7441485971145758</v>
      </c>
    </row>
    <row r="393" spans="1:14" x14ac:dyDescent="0.3">
      <c r="A393">
        <f t="shared" si="15"/>
        <v>363</v>
      </c>
      <c r="B393">
        <v>15.527099896175098</v>
      </c>
      <c r="C393">
        <v>2.8169047599250434</v>
      </c>
      <c r="M393">
        <f t="array" ref="M393">IFERROR(SUM($K$11:$K$51*C373:C413)+$D$2,"")</f>
        <v>16.564082731795253</v>
      </c>
      <c r="N393">
        <f t="shared" si="16"/>
        <v>1.0753334013708162</v>
      </c>
    </row>
    <row r="394" spans="1:14" x14ac:dyDescent="0.3">
      <c r="A394">
        <f t="shared" si="15"/>
        <v>364</v>
      </c>
      <c r="B394">
        <v>15.371027296234772</v>
      </c>
      <c r="C394">
        <v>2.5582752589614763</v>
      </c>
      <c r="M394">
        <f t="array" ref="M394">IFERROR(SUM($K$11:$K$51*C374:C414)+$D$2,"")</f>
        <v>16.083032856343614</v>
      </c>
      <c r="N394">
        <f t="shared" si="16"/>
        <v>0.50695191762590641</v>
      </c>
    </row>
    <row r="395" spans="1:14" x14ac:dyDescent="0.3">
      <c r="A395">
        <f t="shared" si="15"/>
        <v>365</v>
      </c>
      <c r="B395">
        <v>15.721685940860867</v>
      </c>
      <c r="C395">
        <v>2.1856155533971333</v>
      </c>
      <c r="M395">
        <f t="array" ref="M395">IFERROR(SUM($K$11:$K$51*C375:C415)+$D$2,"")</f>
        <v>15.579097424758066</v>
      </c>
      <c r="N395">
        <f t="shared" si="16"/>
        <v>2.0331484924398832E-2</v>
      </c>
    </row>
    <row r="396" spans="1:14" x14ac:dyDescent="0.3">
      <c r="A396">
        <f t="shared" si="15"/>
        <v>366</v>
      </c>
      <c r="B396">
        <v>14.489569309550847</v>
      </c>
      <c r="C396">
        <v>2.1086134524632465</v>
      </c>
      <c r="M396">
        <f t="array" ref="M396">IFERROR(SUM($K$11:$K$51*C376:C416)+$D$2,"")</f>
        <v>15.052537848408937</v>
      </c>
      <c r="N396">
        <f t="shared" si="16"/>
        <v>0.3169335757440131</v>
      </c>
    </row>
    <row r="397" spans="1:14" x14ac:dyDescent="0.3">
      <c r="A397">
        <f t="shared" si="15"/>
        <v>367</v>
      </c>
      <c r="B397">
        <v>10.18551633376982</v>
      </c>
      <c r="C397">
        <v>1.3504478901672026</v>
      </c>
      <c r="M397">
        <f t="array" ref="M397">IFERROR(SUM($K$11:$K$51*C377:C417)+$D$2,"")</f>
        <v>14.301824862367935</v>
      </c>
      <c r="N397">
        <f t="shared" si="16"/>
        <v>16.943995902609576</v>
      </c>
    </row>
    <row r="398" spans="1:14" x14ac:dyDescent="0.3">
      <c r="A398">
        <f t="shared" si="15"/>
        <v>368</v>
      </c>
      <c r="B398">
        <v>12.797489472141374</v>
      </c>
      <c r="C398">
        <v>2.2341545255309181</v>
      </c>
      <c r="M398">
        <f t="array" ref="M398">IFERROR(SUM($K$11:$K$51*C378:C418)+$D$2,"")</f>
        <v>13.621959343517883</v>
      </c>
      <c r="N398">
        <f t="shared" si="16"/>
        <v>0.67975056880759777</v>
      </c>
    </row>
    <row r="399" spans="1:14" x14ac:dyDescent="0.3">
      <c r="A399">
        <f t="shared" si="15"/>
        <v>369</v>
      </c>
      <c r="B399">
        <v>13.142372166618379</v>
      </c>
      <c r="C399">
        <v>2.6918603297010835</v>
      </c>
      <c r="M399">
        <f t="array" ref="M399">IFERROR(SUM($K$11:$K$51*C379:C419)+$D$2,"")</f>
        <v>13.157566101342162</v>
      </c>
      <c r="N399">
        <f t="shared" si="16"/>
        <v>2.3085565239057366E-4</v>
      </c>
    </row>
    <row r="400" spans="1:14" x14ac:dyDescent="0.3">
      <c r="A400">
        <f t="shared" si="15"/>
        <v>370</v>
      </c>
      <c r="B400">
        <v>13.395989075945405</v>
      </c>
      <c r="C400">
        <v>3.0084036745261953</v>
      </c>
      <c r="M400">
        <f t="array" ref="M400">IFERROR(SUM($K$11:$K$51*C380:C420)+$D$2,"")</f>
        <v>13.013718347751558</v>
      </c>
      <c r="N400">
        <f t="shared" si="16"/>
        <v>0.14613090963385381</v>
      </c>
    </row>
    <row r="401" spans="1:14" x14ac:dyDescent="0.3">
      <c r="A401">
        <f t="shared" si="15"/>
        <v>371</v>
      </c>
      <c r="B401">
        <v>12.83000141631608</v>
      </c>
      <c r="C401">
        <v>3.1045484255165228</v>
      </c>
      <c r="M401">
        <f t="array" ref="M401">IFERROR(SUM($K$11:$K$51*C381:C421)+$D$2,"")</f>
        <v>13.150320260861966</v>
      </c>
      <c r="N401">
        <f t="shared" si="16"/>
        <v>0.10260416217121147</v>
      </c>
    </row>
    <row r="402" spans="1:14" x14ac:dyDescent="0.3">
      <c r="A402">
        <f t="shared" si="15"/>
        <v>372</v>
      </c>
      <c r="B402">
        <v>14.144120301645419</v>
      </c>
      <c r="C402">
        <v>3.3516571025936832</v>
      </c>
      <c r="M402">
        <f t="array" ref="M402">IFERROR(SUM($K$11:$K$51*C382:C422)+$D$2,"")</f>
        <v>13.558610744513505</v>
      </c>
      <c r="N402">
        <f t="shared" si="16"/>
        <v>0.34282144149281008</v>
      </c>
    </row>
    <row r="403" spans="1:14" x14ac:dyDescent="0.3">
      <c r="A403">
        <f t="shared" si="15"/>
        <v>373</v>
      </c>
      <c r="B403">
        <v>16.393079568303133</v>
      </c>
      <c r="C403">
        <v>3.3415417181562956</v>
      </c>
      <c r="M403">
        <f t="array" ref="M403">IFERROR(SUM($K$11:$K$51*C383:C423)+$D$2,"")</f>
        <v>14.170301800226845</v>
      </c>
      <c r="N403">
        <f t="shared" si="16"/>
        <v>4.9407410062542025</v>
      </c>
    </row>
    <row r="404" spans="1:14" x14ac:dyDescent="0.3">
      <c r="A404">
        <f t="shared" si="15"/>
        <v>374</v>
      </c>
      <c r="B404">
        <v>16.33681628093942</v>
      </c>
      <c r="C404">
        <v>2.9616918458762629</v>
      </c>
      <c r="M404">
        <f t="array" ref="M404">IFERROR(SUM($K$11:$K$51*C384:C424)+$D$2,"")</f>
        <v>14.760183095100082</v>
      </c>
      <c r="N404">
        <f t="shared" si="16"/>
        <v>2.4857722026899003</v>
      </c>
    </row>
    <row r="405" spans="1:14" x14ac:dyDescent="0.3">
      <c r="A405">
        <f t="shared" si="15"/>
        <v>375</v>
      </c>
      <c r="B405">
        <v>14.398961433772829</v>
      </c>
      <c r="C405">
        <v>2.5597185738220993</v>
      </c>
      <c r="M405">
        <f t="array" ref="M405">IFERROR(SUM($K$11:$K$51*C385:C425)+$D$2,"")</f>
        <v>15.193292149588995</v>
      </c>
      <c r="N405">
        <f t="shared" si="16"/>
        <v>0.63096128608902247</v>
      </c>
    </row>
    <row r="406" spans="1:14" x14ac:dyDescent="0.3">
      <c r="A406">
        <f t="shared" si="15"/>
        <v>376</v>
      </c>
      <c r="B406">
        <v>15.876423937915717</v>
      </c>
      <c r="C406">
        <v>2.7419519218310038</v>
      </c>
      <c r="M406">
        <f t="array" ref="M406">IFERROR(SUM($K$11:$K$51*C386:C426)+$D$2,"")</f>
        <v>15.491844749583905</v>
      </c>
      <c r="N406">
        <f t="shared" si="16"/>
        <v>0.14790115209795596</v>
      </c>
    </row>
    <row r="407" spans="1:14" x14ac:dyDescent="0.3">
      <c r="A407">
        <f t="shared" si="15"/>
        <v>377</v>
      </c>
      <c r="B407">
        <v>15.391839293319217</v>
      </c>
      <c r="C407">
        <v>2.6985885662919662</v>
      </c>
      <c r="M407">
        <f t="array" ref="M407">IFERROR(SUM($K$11:$K$51*C387:C427)+$D$2,"")</f>
        <v>15.634490997028477</v>
      </c>
      <c r="N407">
        <f t="shared" si="16"/>
        <v>5.8879849313006577E-2</v>
      </c>
    </row>
    <row r="408" spans="1:14" x14ac:dyDescent="0.3">
      <c r="A408">
        <f t="shared" si="15"/>
        <v>378</v>
      </c>
      <c r="B408">
        <v>15.413731214343498</v>
      </c>
      <c r="C408">
        <v>2.5876354185113266</v>
      </c>
      <c r="M408">
        <f t="array" ref="M408">IFERROR(SUM($K$11:$K$51*C388:C428)+$D$2,"")</f>
        <v>15.640339774237924</v>
      </c>
      <c r="N408">
        <f t="shared" si="16"/>
        <v>5.1351439417425891E-2</v>
      </c>
    </row>
    <row r="409" spans="1:14" x14ac:dyDescent="0.3">
      <c r="A409">
        <f t="shared" si="15"/>
        <v>379</v>
      </c>
      <c r="B409">
        <v>16.651305931457394</v>
      </c>
      <c r="C409">
        <v>2.0173340173634338</v>
      </c>
      <c r="M409">
        <f t="array" ref="M409">IFERROR(SUM($K$11:$K$51*C389:C429)+$D$2,"")</f>
        <v>15.380125703379262</v>
      </c>
      <c r="N409">
        <f t="shared" si="16"/>
        <v>1.6158991722567708</v>
      </c>
    </row>
    <row r="410" spans="1:14" x14ac:dyDescent="0.3">
      <c r="A410">
        <f t="shared" si="15"/>
        <v>380</v>
      </c>
      <c r="B410">
        <v>14.240358464836937</v>
      </c>
      <c r="C410">
        <v>2.7649594939967646</v>
      </c>
      <c r="M410">
        <f t="array" ref="M410">IFERROR(SUM($K$11:$K$51*C390:C430)+$D$2,"")</f>
        <v>15.101743182728361</v>
      </c>
      <c r="N410">
        <f t="shared" si="16"/>
        <v>0.74198363221688779</v>
      </c>
    </row>
    <row r="411" spans="1:14" x14ac:dyDescent="0.3">
      <c r="A411">
        <f t="shared" si="15"/>
        <v>381</v>
      </c>
      <c r="B411">
        <v>14.098880404159152</v>
      </c>
      <c r="C411">
        <v>2.595595610062587</v>
      </c>
      <c r="M411">
        <f t="array" ref="M411">IFERROR(SUM($K$11:$K$51*C391:C431)+$D$2,"")</f>
        <v>14.829816939011385</v>
      </c>
      <c r="N411">
        <f t="shared" si="16"/>
        <v>0.53426821798179025</v>
      </c>
    </row>
    <row r="412" spans="1:14" x14ac:dyDescent="0.3">
      <c r="A412">
        <f t="shared" si="15"/>
        <v>382</v>
      </c>
      <c r="B412">
        <v>13.755729187036769</v>
      </c>
      <c r="C412">
        <v>1.8379234608796022</v>
      </c>
      <c r="M412">
        <f t="array" ref="M412">IFERROR(SUM($K$11:$K$51*C392:C432)+$D$2,"")</f>
        <v>14.385177309160625</v>
      </c>
      <c r="N412">
        <f t="shared" si="16"/>
        <v>0.39620493844524862</v>
      </c>
    </row>
    <row r="413" spans="1:14" x14ac:dyDescent="0.3">
      <c r="A413">
        <f t="shared" si="15"/>
        <v>383</v>
      </c>
      <c r="B413">
        <v>13.354640524093238</v>
      </c>
      <c r="C413">
        <v>1.7557035395959719</v>
      </c>
      <c r="M413">
        <f t="array" ref="M413">IFERROR(SUM($K$11:$K$51*C393:C433)+$D$2,"")</f>
        <v>13.822903613109355</v>
      </c>
      <c r="N413">
        <f t="shared" si="16"/>
        <v>0.21927032053491635</v>
      </c>
    </row>
    <row r="414" spans="1:14" x14ac:dyDescent="0.3">
      <c r="A414">
        <f t="shared" si="15"/>
        <v>384</v>
      </c>
      <c r="B414">
        <v>12.941282675198661</v>
      </c>
      <c r="C414">
        <v>1.6972630014558006</v>
      </c>
      <c r="M414">
        <f t="array" ref="M414">IFERROR(SUM($K$11:$K$51*C394:C434)+$D$2,"")</f>
        <v>13.160517778915903</v>
      </c>
      <c r="N414">
        <f t="shared" si="16"/>
        <v>4.8064030701909941E-2</v>
      </c>
    </row>
    <row r="415" spans="1:14" x14ac:dyDescent="0.3">
      <c r="A415">
        <f t="shared" si="15"/>
        <v>385</v>
      </c>
      <c r="B415">
        <v>10.065380815059294</v>
      </c>
      <c r="C415">
        <v>2.4304038829345158</v>
      </c>
      <c r="M415">
        <f t="array" ref="M415">IFERROR(SUM($K$11:$K$51*C395:C435)+$D$2,"")</f>
        <v>12.651415967307866</v>
      </c>
      <c r="N415">
        <f t="shared" si="16"/>
        <v>6.6875778086652939</v>
      </c>
    </row>
    <row r="416" spans="1:14" x14ac:dyDescent="0.3">
      <c r="A416">
        <f t="shared" si="15"/>
        <v>386</v>
      </c>
      <c r="B416">
        <v>11.681620249164883</v>
      </c>
      <c r="C416">
        <v>2.8719504478258684</v>
      </c>
      <c r="M416">
        <f t="array" ref="M416">IFERROR(SUM($K$11:$K$51*C396:C436)+$D$2,"")</f>
        <v>12.433468210114427</v>
      </c>
      <c r="N416">
        <f t="shared" si="16"/>
        <v>0.56527535638398652</v>
      </c>
    </row>
    <row r="417" spans="1:14" x14ac:dyDescent="0.3">
      <c r="A417">
        <f t="shared" ref="A417:A480" si="17">1+A416</f>
        <v>387</v>
      </c>
      <c r="B417">
        <v>11.80115752611627</v>
      </c>
      <c r="C417">
        <v>2.9440068807062598</v>
      </c>
      <c r="M417">
        <f t="array" ref="M417">IFERROR(SUM($K$11:$K$51*C397:C437)+$D$2,"")</f>
        <v>12.495339528604987</v>
      </c>
      <c r="N417">
        <f t="shared" si="16"/>
        <v>0.48188865257924429</v>
      </c>
    </row>
    <row r="418" spans="1:14" x14ac:dyDescent="0.3">
      <c r="A418">
        <f t="shared" si="17"/>
        <v>388</v>
      </c>
      <c r="B418">
        <v>15.026183522231733</v>
      </c>
      <c r="C418">
        <v>2.1908334902197533</v>
      </c>
      <c r="M418">
        <f t="array" ref="M418">IFERROR(SUM($K$11:$K$51*C398:C438)+$D$2,"")</f>
        <v>12.631398597225225</v>
      </c>
      <c r="N418">
        <f t="shared" si="16"/>
        <v>5.7349948370384274</v>
      </c>
    </row>
    <row r="419" spans="1:14" x14ac:dyDescent="0.3">
      <c r="A419">
        <f t="shared" si="17"/>
        <v>389</v>
      </c>
      <c r="B419">
        <v>12.937727432660111</v>
      </c>
      <c r="C419">
        <v>2.7903623207933226</v>
      </c>
      <c r="M419">
        <f t="array" ref="M419">IFERROR(SUM($K$11:$K$51*C399:C439)+$D$2,"")</f>
        <v>12.885344481905978</v>
      </c>
      <c r="N419">
        <f t="shared" si="16"/>
        <v>2.7439735297099133E-3</v>
      </c>
    </row>
    <row r="420" spans="1:14" x14ac:dyDescent="0.3">
      <c r="A420">
        <f t="shared" si="17"/>
        <v>390</v>
      </c>
      <c r="B420">
        <v>14.435814891013438</v>
      </c>
      <c r="C420">
        <v>2.7058307154818877</v>
      </c>
      <c r="M420">
        <f t="array" ref="M420">IFERROR(SUM($K$11:$K$51*C400:C440)+$D$2,"")</f>
        <v>13.197251751367929</v>
      </c>
      <c r="N420">
        <f t="shared" si="16"/>
        <v>1.5340386508885395</v>
      </c>
    </row>
    <row r="421" spans="1:14" x14ac:dyDescent="0.3">
      <c r="A421">
        <f t="shared" si="17"/>
        <v>391</v>
      </c>
      <c r="B421">
        <v>13.051874918717324</v>
      </c>
      <c r="C421">
        <v>3.3545863084760446</v>
      </c>
      <c r="M421">
        <f t="array" ref="M421">IFERROR(SUM($K$11:$K$51*C401:C441)+$D$2,"")</f>
        <v>13.680331725422892</v>
      </c>
      <c r="N421">
        <f t="shared" si="16"/>
        <v>0.39495795789455967</v>
      </c>
    </row>
    <row r="422" spans="1:14" x14ac:dyDescent="0.3">
      <c r="A422">
        <f t="shared" si="17"/>
        <v>392</v>
      </c>
      <c r="B422">
        <v>15.16950508452077</v>
      </c>
      <c r="C422">
        <v>2.2573190071538853</v>
      </c>
      <c r="M422">
        <f t="array" ref="M422">IFERROR(SUM($K$11:$K$51*C402:C442)+$D$2,"")</f>
        <v>14.014049308971124</v>
      </c>
      <c r="N422">
        <f t="shared" si="16"/>
        <v>1.3350780492510332</v>
      </c>
    </row>
    <row r="423" spans="1:14" x14ac:dyDescent="0.3">
      <c r="A423">
        <f t="shared" si="17"/>
        <v>393</v>
      </c>
      <c r="B423">
        <v>12.677174796039726</v>
      </c>
      <c r="C423">
        <v>2.2015546438067735</v>
      </c>
      <c r="M423">
        <f t="array" ref="M423">IFERROR(SUM($K$11:$K$51*C403:C443)+$D$2,"")</f>
        <v>14.154735795361381</v>
      </c>
      <c r="N423">
        <f t="shared" si="16"/>
        <v>2.1831865067164085</v>
      </c>
    </row>
    <row r="424" spans="1:14" x14ac:dyDescent="0.3">
      <c r="A424">
        <f t="shared" si="17"/>
        <v>394</v>
      </c>
      <c r="B424">
        <v>14.619960154612636</v>
      </c>
      <c r="C424">
        <v>3.0538700752928558</v>
      </c>
      <c r="M424">
        <f t="array" ref="M424">IFERROR(SUM($K$11:$K$51*C404:C444)+$D$2,"")</f>
        <v>14.326965455558543</v>
      </c>
      <c r="N424">
        <f t="shared" si="16"/>
        <v>8.5845893673798551E-2</v>
      </c>
    </row>
    <row r="425" spans="1:14" x14ac:dyDescent="0.3">
      <c r="A425">
        <f t="shared" si="17"/>
        <v>395</v>
      </c>
      <c r="B425">
        <v>14.45633580475031</v>
      </c>
      <c r="C425">
        <v>2.6336348927306972</v>
      </c>
      <c r="M425">
        <f t="array" ref="M425">IFERROR(SUM($K$11:$K$51*C405:C445)+$D$2,"")</f>
        <v>14.442931217705459</v>
      </c>
      <c r="N425">
        <f t="shared" si="16"/>
        <v>1.7968295384299715E-4</v>
      </c>
    </row>
    <row r="426" spans="1:14" x14ac:dyDescent="0.3">
      <c r="A426">
        <f t="shared" si="17"/>
        <v>396</v>
      </c>
      <c r="B426">
        <v>13.255339031352131</v>
      </c>
      <c r="C426">
        <v>2.0169974509185256</v>
      </c>
      <c r="M426">
        <f t="array" ref="M426">IFERROR(SUM($K$11:$K$51*C406:C446)+$D$2,"")</f>
        <v>14.36638306010552</v>
      </c>
      <c r="N426">
        <f t="shared" si="16"/>
        <v>1.2344188338285609</v>
      </c>
    </row>
    <row r="427" spans="1:14" x14ac:dyDescent="0.3">
      <c r="A427">
        <f t="shared" si="17"/>
        <v>397</v>
      </c>
      <c r="B427">
        <v>15.322588430088823</v>
      </c>
      <c r="C427">
        <v>2.3597020496947803</v>
      </c>
      <c r="M427">
        <f t="array" ref="M427">IFERROR(SUM($K$11:$K$51*C407:C447)+$D$2,"")</f>
        <v>14.194882583737659</v>
      </c>
      <c r="N427">
        <f t="shared" si="16"/>
        <v>1.271720475894595</v>
      </c>
    </row>
    <row r="428" spans="1:14" x14ac:dyDescent="0.3">
      <c r="A428">
        <f t="shared" si="17"/>
        <v>398</v>
      </c>
      <c r="B428">
        <v>14.017640329490945</v>
      </c>
      <c r="C428">
        <v>2.3035244768750518</v>
      </c>
      <c r="M428">
        <f t="array" ref="M428">IFERROR(SUM($K$11:$K$51*C408:C448)+$D$2,"")</f>
        <v>13.958321286892591</v>
      </c>
      <c r="N428">
        <f t="shared" si="16"/>
        <v>3.518748814785293E-3</v>
      </c>
    </row>
    <row r="429" spans="1:14" x14ac:dyDescent="0.3">
      <c r="A429">
        <f t="shared" si="17"/>
        <v>399</v>
      </c>
      <c r="B429">
        <v>14.623952597702877</v>
      </c>
      <c r="C429">
        <v>2.431250573368275</v>
      </c>
      <c r="M429">
        <f t="array" ref="M429">IFERROR(SUM($K$11:$K$51*C409:C449)+$D$2,"")</f>
        <v>13.724009245386393</v>
      </c>
      <c r="N429">
        <f t="shared" si="16"/>
        <v>0.80989803737863109</v>
      </c>
    </row>
    <row r="430" spans="1:14" x14ac:dyDescent="0.3">
      <c r="A430">
        <f t="shared" si="17"/>
        <v>400</v>
      </c>
      <c r="B430">
        <v>14.626795898873711</v>
      </c>
      <c r="C430">
        <v>2.5332078551536403</v>
      </c>
      <c r="M430">
        <f t="array" ref="M430">IFERROR(SUM($K$11:$K$51*C410:C450)+$D$2,"")</f>
        <v>13.561175641402189</v>
      </c>
      <c r="N430">
        <f t="shared" si="16"/>
        <v>1.1355465331336736</v>
      </c>
    </row>
    <row r="431" spans="1:14" x14ac:dyDescent="0.3">
      <c r="A431">
        <f t="shared" si="17"/>
        <v>401</v>
      </c>
      <c r="B431">
        <v>14.008699223093718</v>
      </c>
      <c r="C431">
        <v>3.448976790773759</v>
      </c>
      <c r="M431">
        <f t="array" ref="M431">IFERROR(SUM($K$11:$K$51*C411:C451)+$D$2,"")</f>
        <v>13.653713429095886</v>
      </c>
      <c r="N431">
        <f t="shared" si="16"/>
        <v>0.12601491394027123</v>
      </c>
    </row>
    <row r="432" spans="1:14" x14ac:dyDescent="0.3">
      <c r="A432">
        <f t="shared" si="17"/>
        <v>402</v>
      </c>
      <c r="B432">
        <v>12.171753625064765</v>
      </c>
      <c r="C432">
        <v>2.2643580237332057</v>
      </c>
      <c r="M432">
        <f t="array" ref="M432">IFERROR(SUM($K$11:$K$51*C412:C452)+$D$2,"")</f>
        <v>13.710985544523028</v>
      </c>
      <c r="N432">
        <f t="shared" si="16"/>
        <v>2.3692349018791696</v>
      </c>
    </row>
    <row r="433" spans="1:14" x14ac:dyDescent="0.3">
      <c r="A433">
        <f t="shared" si="17"/>
        <v>403</v>
      </c>
      <c r="B433">
        <v>13.783824449004067</v>
      </c>
      <c r="C433">
        <v>1.8879894791260949</v>
      </c>
      <c r="M433">
        <f t="array" ref="M433">IFERROR(SUM($K$11:$K$51*C413:C453)+$D$2,"")</f>
        <v>13.648885965812145</v>
      </c>
      <c r="N433">
        <f t="shared" si="16"/>
        <v>1.8208394246136624E-2</v>
      </c>
    </row>
    <row r="434" spans="1:14" x14ac:dyDescent="0.3">
      <c r="A434">
        <f t="shared" si="17"/>
        <v>404</v>
      </c>
      <c r="B434">
        <v>15.515726208496973</v>
      </c>
      <c r="C434">
        <v>2.1336656803628378</v>
      </c>
      <c r="M434">
        <f t="array" ref="M434">IFERROR(SUM($K$11:$K$51*C414:C454)+$D$2,"")</f>
        <v>13.515120893009842</v>
      </c>
      <c r="N434">
        <f t="shared" si="16"/>
        <v>4.002421628355366</v>
      </c>
    </row>
    <row r="435" spans="1:14" x14ac:dyDescent="0.3">
      <c r="A435">
        <f t="shared" si="17"/>
        <v>405</v>
      </c>
      <c r="B435">
        <v>11.072742509720465</v>
      </c>
      <c r="C435">
        <v>1.8427553144942195</v>
      </c>
      <c r="M435">
        <f t="array" ref="M435">IFERROR(SUM($K$11:$K$51*C415:C455)+$D$2,"")</f>
        <v>13.25747216149818</v>
      </c>
      <c r="N435">
        <f t="shared" si="16"/>
        <v>4.7730436513567769</v>
      </c>
    </row>
    <row r="436" spans="1:14" x14ac:dyDescent="0.3">
      <c r="A436">
        <f t="shared" si="17"/>
        <v>406</v>
      </c>
      <c r="B436">
        <v>10.897123660542061</v>
      </c>
      <c r="C436">
        <v>2.0543362460274248</v>
      </c>
      <c r="M436">
        <f t="array" ref="M436">IFERROR(SUM($K$11:$K$51*C416:C456)+$D$2,"")</f>
        <v>12.931086930478024</v>
      </c>
      <c r="N436">
        <f t="shared" ref="N436:N499" si="18">(M436-B436)^2</f>
        <v>4.1370065834485965</v>
      </c>
    </row>
    <row r="437" spans="1:14" x14ac:dyDescent="0.3">
      <c r="A437">
        <f t="shared" si="17"/>
        <v>407</v>
      </c>
      <c r="B437">
        <v>11.234377129396917</v>
      </c>
      <c r="C437">
        <v>2.2083217798374655</v>
      </c>
      <c r="M437">
        <f t="array" ref="M437">IFERROR(SUM($K$11:$K$51*C417:C457)+$D$2,"")</f>
        <v>12.614823796323627</v>
      </c>
      <c r="N437">
        <f t="shared" si="18"/>
        <v>1.905633000229064</v>
      </c>
    </row>
    <row r="438" spans="1:14" x14ac:dyDescent="0.3">
      <c r="A438">
        <f t="shared" si="17"/>
        <v>408</v>
      </c>
      <c r="B438">
        <v>12.203296367058719</v>
      </c>
      <c r="C438">
        <v>2.4054333763724647</v>
      </c>
      <c r="M438">
        <f t="array" ref="M438">IFERROR(SUM($K$11:$K$51*C418:C458)+$D$2,"")</f>
        <v>12.391520780659661</v>
      </c>
      <c r="N438">
        <f t="shared" si="18"/>
        <v>3.5428429875418437E-2</v>
      </c>
    </row>
    <row r="439" spans="1:14" x14ac:dyDescent="0.3">
      <c r="A439">
        <f t="shared" si="17"/>
        <v>409</v>
      </c>
      <c r="B439">
        <v>8.9264961697140564</v>
      </c>
      <c r="C439">
        <v>1.5256421878458637</v>
      </c>
      <c r="M439">
        <f t="array" ref="M439">IFERROR(SUM($K$11:$K$51*C419:C459)+$D$2,"")</f>
        <v>12.086063557445852</v>
      </c>
      <c r="N439">
        <f t="shared" si="18"/>
        <v>9.9828660776183256</v>
      </c>
    </row>
    <row r="440" spans="1:14" x14ac:dyDescent="0.3">
      <c r="A440">
        <f t="shared" si="17"/>
        <v>410</v>
      </c>
      <c r="B440">
        <v>11.890297511848686</v>
      </c>
      <c r="C440">
        <v>2.2697922097502041</v>
      </c>
      <c r="M440">
        <f t="array" ref="M440">IFERROR(SUM($K$11:$K$51*C420:C460)+$D$2,"")</f>
        <v>11.853874068530814</v>
      </c>
      <c r="N440">
        <f t="shared" si="18"/>
        <v>1.3266672231302551E-3</v>
      </c>
    </row>
    <row r="441" spans="1:14" x14ac:dyDescent="0.3">
      <c r="A441">
        <f t="shared" si="17"/>
        <v>411</v>
      </c>
      <c r="B441">
        <v>10.878564971060324</v>
      </c>
      <c r="C441">
        <v>2.7157281938186708</v>
      </c>
      <c r="M441">
        <f t="array" ref="M441">IFERROR(SUM($K$11:$K$51*C421:C461)+$D$2,"")</f>
        <v>11.831577478751507</v>
      </c>
      <c r="N441">
        <f t="shared" si="18"/>
        <v>0.90823283981583636</v>
      </c>
    </row>
    <row r="442" spans="1:14" x14ac:dyDescent="0.3">
      <c r="A442">
        <f t="shared" si="17"/>
        <v>412</v>
      </c>
      <c r="B442">
        <v>11.586144279437093</v>
      </c>
      <c r="C442">
        <v>2.9564737824318668</v>
      </c>
      <c r="M442">
        <f t="array" ref="M442">IFERROR(SUM($K$11:$K$51*C422:C462)+$D$2,"")</f>
        <v>12.02078175314762</v>
      </c>
      <c r="N442">
        <f t="shared" si="18"/>
        <v>0.18890973355346921</v>
      </c>
    </row>
    <row r="443" spans="1:14" x14ac:dyDescent="0.3">
      <c r="A443">
        <f t="shared" si="17"/>
        <v>413</v>
      </c>
      <c r="B443">
        <v>14.04803959833591</v>
      </c>
      <c r="C443">
        <v>2.8008056263288723</v>
      </c>
      <c r="M443">
        <f t="array" ref="M443">IFERROR(SUM($K$11:$K$51*C423:C463)+$D$2,"")</f>
        <v>12.396301610259291</v>
      </c>
      <c r="N443">
        <f t="shared" si="18"/>
        <v>2.7282383812553954</v>
      </c>
    </row>
    <row r="444" spans="1:14" x14ac:dyDescent="0.3">
      <c r="A444">
        <f t="shared" si="17"/>
        <v>414</v>
      </c>
      <c r="B444">
        <v>13.219130700125577</v>
      </c>
      <c r="C444">
        <v>2.1386873743340784</v>
      </c>
      <c r="M444">
        <f t="array" ref="M444">IFERROR(SUM($K$11:$K$51*C424:C464)+$D$2,"")</f>
        <v>12.702689706892343</v>
      </c>
      <c r="N444">
        <f t="shared" si="18"/>
        <v>0.26671129949172889</v>
      </c>
    </row>
    <row r="445" spans="1:14" x14ac:dyDescent="0.3">
      <c r="A445">
        <f t="shared" si="17"/>
        <v>415</v>
      </c>
      <c r="B445">
        <v>13.542543879622079</v>
      </c>
      <c r="C445">
        <v>2.0745999148325605</v>
      </c>
      <c r="M445">
        <f t="array" ref="M445">IFERROR(SUM($K$11:$K$51*C425:C465)+$D$2,"")</f>
        <v>12.853495857161882</v>
      </c>
      <c r="N445">
        <f t="shared" si="18"/>
        <v>0.47478717725630804</v>
      </c>
    </row>
    <row r="446" spans="1:14" x14ac:dyDescent="0.3">
      <c r="A446">
        <f t="shared" si="17"/>
        <v>416</v>
      </c>
      <c r="B446">
        <v>13.710705450440845</v>
      </c>
      <c r="C446">
        <v>2.1650298376117822</v>
      </c>
      <c r="M446">
        <f t="array" ref="M446">IFERROR(SUM($K$11:$K$51*C426:C466)+$D$2,"")</f>
        <v>12.910369361927838</v>
      </c>
      <c r="N446">
        <f t="shared" si="18"/>
        <v>0.64053785457629886</v>
      </c>
    </row>
    <row r="447" spans="1:14" x14ac:dyDescent="0.3">
      <c r="A447">
        <f t="shared" si="17"/>
        <v>417</v>
      </c>
      <c r="B447">
        <v>13.821347591565541</v>
      </c>
      <c r="C447">
        <v>2.4806334029059771</v>
      </c>
      <c r="M447">
        <f t="array" ref="M447">IFERROR(SUM($K$11:$K$51*C427:C467)+$D$2,"")</f>
        <v>12.975028033406575</v>
      </c>
      <c r="N447">
        <f t="shared" si="18"/>
        <v>0.71625679452238666</v>
      </c>
    </row>
    <row r="448" spans="1:14" x14ac:dyDescent="0.3">
      <c r="A448">
        <f t="shared" si="17"/>
        <v>418</v>
      </c>
      <c r="B448">
        <v>11.963612807333456</v>
      </c>
      <c r="C448">
        <v>2.4094829182455904</v>
      </c>
      <c r="M448">
        <f t="array" ref="M448">IFERROR(SUM($K$11:$K$51*C428:C468)+$D$2,"")</f>
        <v>13.005465237720623</v>
      </c>
      <c r="N448">
        <f t="shared" si="18"/>
        <v>1.0854564867036454</v>
      </c>
    </row>
    <row r="449" spans="1:14" x14ac:dyDescent="0.3">
      <c r="A449">
        <f t="shared" si="17"/>
        <v>419</v>
      </c>
      <c r="B449">
        <v>14.251624904422764</v>
      </c>
      <c r="C449">
        <v>2.2747360368036684</v>
      </c>
      <c r="M449">
        <f t="array" ref="M449">IFERROR(SUM($K$11:$K$51*C429:C469)+$D$2,"")</f>
        <v>12.991463096860782</v>
      </c>
      <c r="N449">
        <f t="shared" si="18"/>
        <v>1.5880077812378812</v>
      </c>
    </row>
    <row r="450" spans="1:14" x14ac:dyDescent="0.3">
      <c r="A450">
        <f t="shared" si="17"/>
        <v>420</v>
      </c>
      <c r="B450">
        <v>11.316185886034038</v>
      </c>
      <c r="C450">
        <v>2.3223155026680837</v>
      </c>
      <c r="M450">
        <f t="array" ref="M450">IFERROR(SUM($K$11:$K$51*C430:C470)+$D$2,"")</f>
        <v>12.950186878952479</v>
      </c>
      <c r="N450">
        <f t="shared" si="18"/>
        <v>2.6699592448584517</v>
      </c>
    </row>
    <row r="451" spans="1:14" x14ac:dyDescent="0.3">
      <c r="A451">
        <f t="shared" si="17"/>
        <v>421</v>
      </c>
      <c r="B451">
        <v>13.096684946786421</v>
      </c>
      <c r="C451">
        <v>1.4289113786951488</v>
      </c>
      <c r="M451">
        <f t="array" ref="M451">IFERROR(SUM($K$11:$K$51*C431:C471)+$D$2,"")</f>
        <v>12.676490191873921</v>
      </c>
      <c r="N451">
        <f t="shared" si="18"/>
        <v>0.17656363205597672</v>
      </c>
    </row>
    <row r="452" spans="1:14" x14ac:dyDescent="0.3">
      <c r="A452">
        <f t="shared" si="17"/>
        <v>422</v>
      </c>
      <c r="B452">
        <v>11.441916283161056</v>
      </c>
      <c r="C452">
        <v>1.9061782590500562</v>
      </c>
      <c r="M452">
        <f t="array" ref="M452">IFERROR(SUM($K$11:$K$51*C432:C472)+$D$2,"")</f>
        <v>12.294607992262289</v>
      </c>
      <c r="N452">
        <f t="shared" si="18"/>
        <v>0.72708315076998165</v>
      </c>
    </row>
    <row r="453" spans="1:14" x14ac:dyDescent="0.3">
      <c r="A453">
        <f t="shared" si="17"/>
        <v>423</v>
      </c>
      <c r="B453">
        <v>11.395485922537793</v>
      </c>
      <c r="C453">
        <v>2.452407718729904</v>
      </c>
      <c r="M453">
        <f t="array" ref="M453">IFERROR(SUM($K$11:$K$51*C433:C473)+$D$2,"")</f>
        <v>12.058449580915319</v>
      </c>
      <c r="N453">
        <f t="shared" si="18"/>
        <v>0.43952081232931334</v>
      </c>
    </row>
    <row r="454" spans="1:14" x14ac:dyDescent="0.3">
      <c r="A454">
        <f t="shared" si="17"/>
        <v>424</v>
      </c>
      <c r="B454">
        <v>11.96908066566407</v>
      </c>
      <c r="C454">
        <v>2.6765424943082259</v>
      </c>
      <c r="M454">
        <f t="array" ref="M454">IFERROR(SUM($K$11:$K$51*C434:C474)+$D$2,"")</f>
        <v>12.01383808924102</v>
      </c>
      <c r="N454">
        <f t="shared" si="18"/>
        <v>2.0032269652465302E-3</v>
      </c>
    </row>
    <row r="455" spans="1:14" x14ac:dyDescent="0.3">
      <c r="A455">
        <f t="shared" si="17"/>
        <v>425</v>
      </c>
      <c r="B455">
        <v>12.064097462551283</v>
      </c>
      <c r="C455">
        <v>2.3299255398014362</v>
      </c>
      <c r="M455">
        <f t="array" ref="M455">IFERROR(SUM($K$11:$K$51*C435:C475)+$D$2,"")</f>
        <v>12.037713192147416</v>
      </c>
      <c r="N455">
        <f t="shared" si="18"/>
        <v>6.9612972474435066E-4</v>
      </c>
    </row>
    <row r="456" spans="1:14" x14ac:dyDescent="0.3">
      <c r="A456">
        <f t="shared" si="17"/>
        <v>426</v>
      </c>
      <c r="B456">
        <v>11.140168629163705</v>
      </c>
      <c r="C456">
        <v>2.6650038489624528</v>
      </c>
      <c r="M456">
        <f t="array" ref="M456">IFERROR(SUM($K$11:$K$51*C436:C476)+$D$2,"")</f>
        <v>12.209805369912651</v>
      </c>
      <c r="N456">
        <f t="shared" si="18"/>
        <v>1.1441227571600274</v>
      </c>
    </row>
    <row r="457" spans="1:14" x14ac:dyDescent="0.3">
      <c r="A457">
        <f t="shared" si="17"/>
        <v>427</v>
      </c>
      <c r="B457">
        <v>12.070527875004903</v>
      </c>
      <c r="C457">
        <v>3.0831428794827911</v>
      </c>
      <c r="M457">
        <f t="array" ref="M457">IFERROR(SUM($K$11:$K$51*C437:C477)+$D$2,"")</f>
        <v>12.578811632297915</v>
      </c>
      <c r="N457">
        <f t="shared" si="18"/>
        <v>0.25835237792790233</v>
      </c>
    </row>
    <row r="458" spans="1:14" x14ac:dyDescent="0.3">
      <c r="A458">
        <f t="shared" si="17"/>
        <v>428</v>
      </c>
      <c r="B458">
        <v>14.415517406579479</v>
      </c>
      <c r="C458">
        <v>2.6913209901826893</v>
      </c>
      <c r="M458">
        <f t="array" ref="M458">IFERROR(SUM($K$11:$K$51*C438:C478)+$D$2,"")</f>
        <v>12.994732154322291</v>
      </c>
      <c r="N458">
        <f t="shared" si="18"/>
        <v>2.0186307330315212</v>
      </c>
    </row>
    <row r="459" spans="1:14" x14ac:dyDescent="0.3">
      <c r="A459">
        <f t="shared" si="17"/>
        <v>429</v>
      </c>
      <c r="B459">
        <v>13.867500361205094</v>
      </c>
      <c r="C459">
        <v>2.5257011639761395</v>
      </c>
      <c r="M459">
        <f t="array" ref="M459">IFERROR(SUM($K$11:$K$51*C439:C479)+$D$2,"")</f>
        <v>13.365691531899872</v>
      </c>
      <c r="N459">
        <f t="shared" si="18"/>
        <v>0.25181210116867775</v>
      </c>
    </row>
    <row r="460" spans="1:14" x14ac:dyDescent="0.3">
      <c r="A460">
        <f t="shared" si="17"/>
        <v>430</v>
      </c>
      <c r="B460">
        <v>12.908111470732454</v>
      </c>
      <c r="C460">
        <v>1.4303661999748263</v>
      </c>
      <c r="M460">
        <f t="array" ref="M460">IFERROR(SUM($K$11:$K$51*C440:C480)+$D$2,"")</f>
        <v>13.436707205294345</v>
      </c>
      <c r="N460">
        <f t="shared" si="18"/>
        <v>0.2794134505970256</v>
      </c>
    </row>
    <row r="461" spans="1:14" x14ac:dyDescent="0.3">
      <c r="A461">
        <f t="shared" si="17"/>
        <v>431</v>
      </c>
      <c r="B461">
        <v>14.002749477640831</v>
      </c>
      <c r="C461">
        <v>1.9523255788226259</v>
      </c>
      <c r="M461">
        <f t="array" ref="M461">IFERROR(SUM($K$11:$K$51*C441:C481)+$D$2,"")</f>
        <v>13.300176163539712</v>
      </c>
      <c r="N461">
        <f t="shared" si="18"/>
        <v>0.49360926168703023</v>
      </c>
    </row>
    <row r="462" spans="1:14" x14ac:dyDescent="0.3">
      <c r="A462">
        <f t="shared" si="17"/>
        <v>432</v>
      </c>
      <c r="B462">
        <v>14.439616922742477</v>
      </c>
      <c r="C462">
        <v>1.893430126514243</v>
      </c>
      <c r="M462">
        <f t="array" ref="M462">IFERROR(SUM($K$11:$K$51*C442:C482)+$D$2,"")</f>
        <v>12.992936547652597</v>
      </c>
      <c r="N462">
        <f t="shared" si="18"/>
        <v>2.0928841076701952</v>
      </c>
    </row>
    <row r="463" spans="1:14" x14ac:dyDescent="0.3">
      <c r="A463">
        <f t="shared" si="17"/>
        <v>433</v>
      </c>
      <c r="B463">
        <v>14.14785229627303</v>
      </c>
      <c r="C463">
        <v>3.2867187057930156</v>
      </c>
      <c r="M463">
        <f t="array" ref="M463">IFERROR(SUM($K$11:$K$51*C443:C483)+$D$2,"")</f>
        <v>12.914832753112517</v>
      </c>
      <c r="N463">
        <f t="shared" si="18"/>
        <v>1.5203371938157593</v>
      </c>
    </row>
    <row r="464" spans="1:14" x14ac:dyDescent="0.3">
      <c r="A464">
        <f t="shared" si="17"/>
        <v>434</v>
      </c>
      <c r="B464">
        <v>13.391975303548605</v>
      </c>
      <c r="C464">
        <v>3.224454990532994</v>
      </c>
      <c r="M464">
        <f t="array" ref="M464">IFERROR(SUM($K$11:$K$51*C444:C484)+$D$2,"")</f>
        <v>13.070310041573943</v>
      </c>
      <c r="N464">
        <f t="shared" si="18"/>
        <v>0.10346854076122783</v>
      </c>
    </row>
    <row r="465" spans="1:14" x14ac:dyDescent="0.3">
      <c r="A465">
        <f t="shared" si="17"/>
        <v>435</v>
      </c>
      <c r="B465">
        <v>15.193136433354148</v>
      </c>
      <c r="C465">
        <v>3.3969324326539532</v>
      </c>
      <c r="M465">
        <f t="array" ref="M465">IFERROR(SUM($K$11:$K$51*C445:C485)+$D$2,"")</f>
        <v>13.491398281790662</v>
      </c>
      <c r="N465">
        <f t="shared" si="18"/>
        <v>2.8959127364867099</v>
      </c>
    </row>
    <row r="466" spans="1:14" x14ac:dyDescent="0.3">
      <c r="A466">
        <f t="shared" si="17"/>
        <v>436</v>
      </c>
      <c r="B466">
        <v>15.367672741027791</v>
      </c>
      <c r="C466">
        <v>3.089932620861358</v>
      </c>
      <c r="M466">
        <f t="array" ref="M466">IFERROR(SUM($K$11:$K$51*C446:C486)+$D$2,"")</f>
        <v>14.022679987165588</v>
      </c>
      <c r="N466">
        <f t="shared" si="18"/>
        <v>1.809005507941831</v>
      </c>
    </row>
    <row r="467" spans="1:14" x14ac:dyDescent="0.3">
      <c r="A467">
        <f t="shared" si="17"/>
        <v>437</v>
      </c>
      <c r="B467">
        <v>16.331723816159645</v>
      </c>
      <c r="C467">
        <v>3.8620018676831065</v>
      </c>
      <c r="M467">
        <f t="array" ref="M467">IFERROR(SUM($K$11:$K$51*C447:C487)+$D$2,"")</f>
        <v>14.779729837093052</v>
      </c>
      <c r="N467">
        <f t="shared" si="18"/>
        <v>2.4086853110589552</v>
      </c>
    </row>
    <row r="468" spans="1:14" x14ac:dyDescent="0.3">
      <c r="A468">
        <f t="shared" si="17"/>
        <v>438</v>
      </c>
      <c r="B468">
        <v>18.279831090858742</v>
      </c>
      <c r="C468">
        <v>3.4065136679444064</v>
      </c>
      <c r="M468">
        <f t="array" ref="M468">IFERROR(SUM($K$11:$K$51*C448:C488)+$D$2,"")</f>
        <v>15.556233838747712</v>
      </c>
      <c r="N468">
        <f t="shared" si="18"/>
        <v>7.4179819917067569</v>
      </c>
    </row>
    <row r="469" spans="1:14" x14ac:dyDescent="0.3">
      <c r="A469">
        <f t="shared" si="17"/>
        <v>439</v>
      </c>
      <c r="B469">
        <v>17.936530079794327</v>
      </c>
      <c r="C469">
        <v>3.1102957493944947</v>
      </c>
      <c r="M469">
        <f t="array" ref="M469">IFERROR(SUM($K$11:$K$51*C449:C489)+$D$2,"")</f>
        <v>16.221828240642981</v>
      </c>
      <c r="N469">
        <f t="shared" si="18"/>
        <v>2.9402023971890068</v>
      </c>
    </row>
    <row r="470" spans="1:14" x14ac:dyDescent="0.3">
      <c r="A470">
        <f t="shared" si="17"/>
        <v>440</v>
      </c>
      <c r="B470">
        <v>17.916627376866074</v>
      </c>
      <c r="C470">
        <v>2.8812688922119403</v>
      </c>
      <c r="M470">
        <f t="array" ref="M470">IFERROR(SUM($K$11:$K$51*C450:C490)+$D$2,"")</f>
        <v>16.685074192353841</v>
      </c>
      <c r="N470">
        <f t="shared" si="18"/>
        <v>1.516723246282222</v>
      </c>
    </row>
    <row r="471" spans="1:14" x14ac:dyDescent="0.3">
      <c r="A471">
        <f t="shared" si="17"/>
        <v>441</v>
      </c>
      <c r="B471">
        <v>17.554671577695458</v>
      </c>
      <c r="C471">
        <v>2.7563745442693151</v>
      </c>
      <c r="M471">
        <f t="array" ref="M471">IFERROR(SUM($K$11:$K$51*C451:C491)+$D$2,"")</f>
        <v>16.905855334800822</v>
      </c>
      <c r="N471">
        <f t="shared" si="18"/>
        <v>0.4209625170439113</v>
      </c>
    </row>
    <row r="472" spans="1:14" x14ac:dyDescent="0.3">
      <c r="A472">
        <f t="shared" si="17"/>
        <v>442</v>
      </c>
      <c r="B472">
        <v>17.484052304768753</v>
      </c>
      <c r="C472">
        <v>1.4088235975969838</v>
      </c>
      <c r="M472">
        <f t="array" ref="M472">IFERROR(SUM($K$11:$K$51*C452:C492)+$D$2,"")</f>
        <v>16.626524102224302</v>
      </c>
      <c r="N472">
        <f t="shared" si="18"/>
        <v>0.73535461815911674</v>
      </c>
    </row>
    <row r="473" spans="1:14" x14ac:dyDescent="0.3">
      <c r="A473">
        <f t="shared" si="17"/>
        <v>443</v>
      </c>
      <c r="B473">
        <v>13.470175141383132</v>
      </c>
      <c r="C473">
        <v>2.1441664116299872</v>
      </c>
      <c r="M473">
        <f t="array" ref="M473">IFERROR(SUM($K$11:$K$51*C453:C493)+$D$2,"")</f>
        <v>16.077774153959552</v>
      </c>
      <c r="N473">
        <f t="shared" si="18"/>
        <v>6.7995726103895224</v>
      </c>
    </row>
    <row r="474" spans="1:14" x14ac:dyDescent="0.3">
      <c r="A474">
        <f t="shared" si="17"/>
        <v>444</v>
      </c>
      <c r="B474">
        <v>15.873161783565974</v>
      </c>
      <c r="C474">
        <v>3.2047438495266487</v>
      </c>
      <c r="M474">
        <f t="array" ref="M474">IFERROR(SUM($K$11:$K$51*C454:C494)+$D$2,"")</f>
        <v>15.620810824975447</v>
      </c>
      <c r="N474">
        <f t="shared" si="18"/>
        <v>6.3681006301558221E-2</v>
      </c>
    </row>
    <row r="475" spans="1:14" x14ac:dyDescent="0.3">
      <c r="A475">
        <f t="shared" si="17"/>
        <v>445</v>
      </c>
      <c r="B475">
        <v>14.610288301538237</v>
      </c>
      <c r="C475">
        <v>3.9761888275010104</v>
      </c>
      <c r="M475">
        <f t="array" ref="M475">IFERROR(SUM($K$11:$K$51*C455:C495)+$D$2,"")</f>
        <v>15.512345850120397</v>
      </c>
      <c r="N475">
        <f t="shared" si="18"/>
        <v>0.81370782095405636</v>
      </c>
    </row>
    <row r="476" spans="1:14" x14ac:dyDescent="0.3">
      <c r="A476">
        <f t="shared" si="17"/>
        <v>446</v>
      </c>
      <c r="B476">
        <v>16.035735900500839</v>
      </c>
      <c r="C476">
        <v>3.0756444909103089</v>
      </c>
      <c r="M476">
        <f t="array" ref="M476">IFERROR(SUM($K$11:$K$51*C456:C496)+$D$2,"")</f>
        <v>15.544448242484231</v>
      </c>
      <c r="N476">
        <f t="shared" si="18"/>
        <v>0.24136356291944369</v>
      </c>
    </row>
    <row r="477" spans="1:14" x14ac:dyDescent="0.3">
      <c r="A477">
        <f t="shared" si="17"/>
        <v>447</v>
      </c>
      <c r="B477">
        <v>15.934950579197931</v>
      </c>
      <c r="C477">
        <v>3.4416892375758854</v>
      </c>
      <c r="M477">
        <f t="array" ref="M477">IFERROR(SUM($K$11:$K$51*C457:C497)+$D$2,"")</f>
        <v>15.752366169576289</v>
      </c>
      <c r="N477">
        <f t="shared" si="18"/>
        <v>3.3337066636883482E-2</v>
      </c>
    </row>
    <row r="478" spans="1:14" x14ac:dyDescent="0.3">
      <c r="A478">
        <f t="shared" si="17"/>
        <v>448</v>
      </c>
      <c r="B478">
        <v>17.328797442478013</v>
      </c>
      <c r="C478">
        <v>3.3409379399480779</v>
      </c>
      <c r="M478">
        <f t="array" ref="M478">IFERROR(SUM($K$11:$K$51*C458:C498)+$D$2,"")</f>
        <v>16.055258176971364</v>
      </c>
      <c r="N478">
        <f t="shared" si="18"/>
        <v>1.6219022607872153</v>
      </c>
    </row>
    <row r="479" spans="1:14" x14ac:dyDescent="0.3">
      <c r="A479">
        <f t="shared" si="17"/>
        <v>449</v>
      </c>
      <c r="B479">
        <v>18.580344765410768</v>
      </c>
      <c r="C479">
        <v>3.2306977730937194</v>
      </c>
      <c r="M479">
        <f t="array" ref="M479">IFERROR(SUM($K$11:$K$51*C459:C499)+$D$2,"")</f>
        <v>16.402362608774038</v>
      </c>
      <c r="N479">
        <f t="shared" si="18"/>
        <v>4.7436062746279832</v>
      </c>
    </row>
    <row r="480" spans="1:14" x14ac:dyDescent="0.3">
      <c r="A480">
        <f t="shared" si="17"/>
        <v>450</v>
      </c>
      <c r="B480">
        <v>20.284885530712639</v>
      </c>
      <c r="C480">
        <v>3.5787756575941962</v>
      </c>
      <c r="M480">
        <f t="array" ref="M480">IFERROR(SUM($K$11:$K$51*C460:C500)+$D$2,"")</f>
        <v>16.828415353305683</v>
      </c>
      <c r="N480">
        <f t="shared" si="18"/>
        <v>11.947186087303676</v>
      </c>
    </row>
    <row r="481" spans="1:14" x14ac:dyDescent="0.3">
      <c r="A481">
        <f t="shared" ref="A481:A529" si="19">1+A480</f>
        <v>451</v>
      </c>
      <c r="B481">
        <v>20.865733686895549</v>
      </c>
      <c r="C481">
        <v>4.0752432407102379</v>
      </c>
      <c r="M481">
        <f t="array" ref="M481">IFERROR(SUM($K$11:$K$51*C461:C501)+$D$2,"")</f>
        <v>17.448990255452124</v>
      </c>
      <c r="N481">
        <f t="shared" si="18"/>
        <v>11.674135676311792</v>
      </c>
    </row>
    <row r="482" spans="1:14" x14ac:dyDescent="0.3">
      <c r="A482">
        <f t="shared" si="19"/>
        <v>452</v>
      </c>
      <c r="B482">
        <v>20.02623327620655</v>
      </c>
      <c r="C482">
        <v>3.5424192219292658</v>
      </c>
      <c r="M482">
        <f t="array" ref="M482">IFERROR(SUM($K$11:$K$51*C462:C502)+$D$2,"")</f>
        <v>18.019952596765147</v>
      </c>
      <c r="N482">
        <f t="shared" si="18"/>
        <v>4.0251621646998572</v>
      </c>
    </row>
    <row r="483" spans="1:14" x14ac:dyDescent="0.3">
      <c r="A483">
        <f t="shared" si="19"/>
        <v>453</v>
      </c>
      <c r="B483">
        <v>18.927055020899196</v>
      </c>
      <c r="C483">
        <v>2.7019986787999142</v>
      </c>
      <c r="M483">
        <f t="array" ref="M483">IFERROR(SUM($K$11:$K$51*C463:C503)+$D$2,"")</f>
        <v>18.319456714356882</v>
      </c>
      <c r="N483">
        <f t="shared" si="18"/>
        <v>0.36917570211308837</v>
      </c>
    </row>
    <row r="484" spans="1:14" x14ac:dyDescent="0.3">
      <c r="A484">
        <f t="shared" si="19"/>
        <v>454</v>
      </c>
      <c r="B484">
        <v>19.189111943412627</v>
      </c>
      <c r="C484">
        <v>2.1062035928130731</v>
      </c>
      <c r="M484">
        <f t="array" ref="M484">IFERROR(SUM($K$11:$K$51*C464:C504)+$D$2,"")</f>
        <v>18.157184216837312</v>
      </c>
      <c r="N484">
        <f t="shared" si="18"/>
        <v>1.0648748328748983</v>
      </c>
    </row>
    <row r="485" spans="1:14" x14ac:dyDescent="0.3">
      <c r="A485">
        <f t="shared" si="19"/>
        <v>455</v>
      </c>
      <c r="B485">
        <v>17.644785072506895</v>
      </c>
      <c r="C485">
        <v>2.543701877625212</v>
      </c>
      <c r="M485">
        <f t="array" ref="M485">IFERROR(SUM($K$11:$K$51*C465:C505)+$D$2,"")</f>
        <v>17.757386868443422</v>
      </c>
      <c r="N485">
        <f t="shared" si="18"/>
        <v>1.2679164448131287E-2</v>
      </c>
    </row>
    <row r="486" spans="1:14" x14ac:dyDescent="0.3">
      <c r="A486">
        <f t="shared" si="19"/>
        <v>456</v>
      </c>
      <c r="B486">
        <v>17.367211480479636</v>
      </c>
      <c r="C486">
        <v>3.6980183476646795</v>
      </c>
      <c r="M486">
        <f t="array" ref="M486">IFERROR(SUM($K$11:$K$51*C466:C506)+$D$2,"")</f>
        <v>17.476216335195485</v>
      </c>
      <c r="N486">
        <f t="shared" si="18"/>
        <v>1.1882058351623318E-2</v>
      </c>
    </row>
    <row r="487" spans="1:14" x14ac:dyDescent="0.3">
      <c r="A487">
        <f t="shared" si="19"/>
        <v>457</v>
      </c>
      <c r="B487">
        <v>17.634048221492627</v>
      </c>
      <c r="C487">
        <v>3.3303900394787163</v>
      </c>
      <c r="M487">
        <f t="array" ref="M487">IFERROR(SUM($K$11:$K$51*C467:C507)+$D$2,"")</f>
        <v>17.282998009599325</v>
      </c>
      <c r="N487">
        <f t="shared" si="18"/>
        <v>0.12323625127033215</v>
      </c>
    </row>
    <row r="488" spans="1:14" x14ac:dyDescent="0.3">
      <c r="A488">
        <f t="shared" si="19"/>
        <v>458</v>
      </c>
      <c r="B488">
        <v>18.032004664880226</v>
      </c>
      <c r="C488">
        <v>3.4314165694156449</v>
      </c>
      <c r="M488">
        <f t="array" ref="M488">IFERROR(SUM($K$11:$K$51*C468:C508)+$D$2,"")</f>
        <v>17.175120988344368</v>
      </c>
      <c r="N488">
        <f t="shared" si="18"/>
        <v>0.73424963511360941</v>
      </c>
    </row>
    <row r="489" spans="1:14" x14ac:dyDescent="0.3">
      <c r="A489">
        <f t="shared" si="19"/>
        <v>459</v>
      </c>
      <c r="B489">
        <v>18.714673101263557</v>
      </c>
      <c r="C489">
        <v>3.9543591592873537</v>
      </c>
      <c r="M489">
        <f t="array" ref="M489">IFERROR(SUM($K$11:$K$51*C469:C509)+$D$2,"")</f>
        <v>17.316459459135181</v>
      </c>
      <c r="N489">
        <f t="shared" si="18"/>
        <v>1.9550013890338969</v>
      </c>
    </row>
    <row r="490" spans="1:14" x14ac:dyDescent="0.3">
      <c r="A490">
        <f t="shared" si="19"/>
        <v>460</v>
      </c>
      <c r="B490">
        <v>17.521645045940907</v>
      </c>
      <c r="C490">
        <v>3.2711579859328923</v>
      </c>
      <c r="M490">
        <f t="array" ref="M490">IFERROR(SUM($K$11:$K$51*C470:C510)+$D$2,"")</f>
        <v>17.498564356210679</v>
      </c>
      <c r="N490">
        <f t="shared" si="18"/>
        <v>5.327182384230845E-4</v>
      </c>
    </row>
    <row r="491" spans="1:14" x14ac:dyDescent="0.3">
      <c r="A491">
        <f t="shared" si="19"/>
        <v>461</v>
      </c>
      <c r="B491">
        <v>18.715553693289376</v>
      </c>
      <c r="C491">
        <v>3.4256779105486101</v>
      </c>
      <c r="M491">
        <f t="array" ref="M491">IFERROR(SUM($K$11:$K$51*C471:C511)+$D$2,"")</f>
        <v>17.725202861668865</v>
      </c>
      <c r="N491">
        <f t="shared" si="18"/>
        <v>0.98079476969143675</v>
      </c>
    </row>
    <row r="492" spans="1:14" x14ac:dyDescent="0.3">
      <c r="A492">
        <f t="shared" si="19"/>
        <v>462</v>
      </c>
      <c r="B492">
        <v>16.141411969038153</v>
      </c>
      <c r="C492">
        <v>2.1309149370324287</v>
      </c>
      <c r="M492">
        <f t="array" ref="M492">IFERROR(SUM($K$11:$K$51*C472:C512)+$D$2,"")</f>
        <v>17.648105823690472</v>
      </c>
      <c r="N492">
        <f t="shared" si="18"/>
        <v>2.2701263716470632</v>
      </c>
    </row>
    <row r="493" spans="1:14" x14ac:dyDescent="0.3">
      <c r="A493">
        <f t="shared" si="19"/>
        <v>463</v>
      </c>
      <c r="B493">
        <v>17.648154868163964</v>
      </c>
      <c r="C493">
        <v>3.1425800674178728</v>
      </c>
      <c r="M493">
        <f t="array" ref="M493">IFERROR(SUM($K$11:$K$51*C473:C513)+$D$2,"")</f>
        <v>17.587809665567534</v>
      </c>
      <c r="N493">
        <f t="shared" si="18"/>
        <v>3.6415434764042027E-3</v>
      </c>
    </row>
    <row r="494" spans="1:14" x14ac:dyDescent="0.3">
      <c r="A494">
        <f t="shared" si="19"/>
        <v>464</v>
      </c>
      <c r="B494">
        <v>17.309224812565173</v>
      </c>
      <c r="C494">
        <v>3.0747982601937798</v>
      </c>
      <c r="M494">
        <f t="array" ref="M494">IFERROR(SUM($K$11:$K$51*C474:C514)+$D$2,"")</f>
        <v>17.475545842426968</v>
      </c>
      <c r="N494">
        <f t="shared" si="18"/>
        <v>2.7662684974288022E-2</v>
      </c>
    </row>
    <row r="495" spans="1:14" x14ac:dyDescent="0.3">
      <c r="A495">
        <f t="shared" si="19"/>
        <v>465</v>
      </c>
      <c r="B495">
        <v>17.04421375466433</v>
      </c>
      <c r="C495">
        <v>3.1330095101806048</v>
      </c>
      <c r="M495">
        <f t="array" ref="M495">IFERROR(SUM($K$11:$K$51*C475:C515)+$D$2,"")</f>
        <v>17.328016952066871</v>
      </c>
      <c r="N495">
        <f t="shared" si="18"/>
        <v>8.0544254855905786E-2</v>
      </c>
    </row>
    <row r="496" spans="1:14" x14ac:dyDescent="0.3">
      <c r="A496">
        <f t="shared" si="19"/>
        <v>466</v>
      </c>
      <c r="B496">
        <v>19.026378374795751</v>
      </c>
      <c r="C496">
        <v>3.9109547260373576</v>
      </c>
      <c r="M496">
        <f t="array" ref="M496">IFERROR(SUM($K$11:$K$51*C476:C516)+$D$2,"")</f>
        <v>17.356821200540725</v>
      </c>
      <c r="N496">
        <f t="shared" si="18"/>
        <v>2.7874211581064263</v>
      </c>
    </row>
    <row r="497" spans="1:14" x14ac:dyDescent="0.3">
      <c r="A497">
        <f t="shared" si="19"/>
        <v>467</v>
      </c>
      <c r="B497">
        <v>18.363320406205897</v>
      </c>
      <c r="C497">
        <v>3.8334179666712029</v>
      </c>
      <c r="M497">
        <f t="array" ref="M497">IFERROR(SUM($K$11:$K$51*C477:C517)+$D$2,"")</f>
        <v>17.590394750714715</v>
      </c>
      <c r="N497">
        <f t="shared" si="18"/>
        <v>0.59741406891647353</v>
      </c>
    </row>
    <row r="498" spans="1:14" x14ac:dyDescent="0.3">
      <c r="A498">
        <f t="shared" si="19"/>
        <v>468</v>
      </c>
      <c r="B498">
        <v>18.85085375619235</v>
      </c>
      <c r="C498">
        <v>4.5208844562302435</v>
      </c>
      <c r="M498">
        <f t="array" ref="M498">IFERROR(SUM($K$11:$K$51*C478:C518)+$D$2,"")</f>
        <v>18.113818597027933</v>
      </c>
      <c r="N498">
        <f t="shared" si="18"/>
        <v>0.54322082584451792</v>
      </c>
    </row>
    <row r="499" spans="1:14" x14ac:dyDescent="0.3">
      <c r="A499">
        <f t="shared" si="19"/>
        <v>469</v>
      </c>
      <c r="B499">
        <v>21.318732812454403</v>
      </c>
      <c r="C499">
        <v>4.8008167388610019</v>
      </c>
      <c r="M499">
        <f t="array" ref="M499">IFERROR(SUM($K$11:$K$51*C479:C519)+$D$2,"")</f>
        <v>18.934087923193569</v>
      </c>
      <c r="N499">
        <f t="shared" si="18"/>
        <v>5.6865312478778138</v>
      </c>
    </row>
    <row r="500" spans="1:14" x14ac:dyDescent="0.3">
      <c r="A500">
        <f t="shared" si="19"/>
        <v>470</v>
      </c>
      <c r="B500">
        <v>20.156871783317591</v>
      </c>
      <c r="C500">
        <v>2.8363325255430012</v>
      </c>
      <c r="M500">
        <f t="array" ref="M500">IFERROR(SUM($K$11:$K$51*C480:C520)+$D$2,"")</f>
        <v>19.470972612650066</v>
      </c>
      <c r="N500">
        <f t="shared" ref="N500:N510" si="20">(M500-B500)^2</f>
        <v>0.47045767232239927</v>
      </c>
    </row>
    <row r="501" spans="1:14" x14ac:dyDescent="0.3">
      <c r="A501">
        <f t="shared" si="19"/>
        <v>471</v>
      </c>
      <c r="B501">
        <v>19.445165740619355</v>
      </c>
      <c r="C501">
        <v>2.3414598014279089</v>
      </c>
      <c r="M501">
        <f t="array" ref="M501">IFERROR(SUM($K$11:$K$51*C481:C521)+$D$2,"")</f>
        <v>19.550263191567481</v>
      </c>
      <c r="N501">
        <f t="shared" si="20"/>
        <v>1.1045474195793693E-2</v>
      </c>
    </row>
    <row r="502" spans="1:14" x14ac:dyDescent="0.3">
      <c r="A502">
        <f t="shared" si="19"/>
        <v>472</v>
      </c>
      <c r="B502">
        <v>19.851218646103138</v>
      </c>
      <c r="C502">
        <v>3.5511430720519339</v>
      </c>
      <c r="M502">
        <f t="array" ref="M502">IFERROR(SUM($K$11:$K$51*C482:C522)+$D$2,"")</f>
        <v>19.494927961752264</v>
      </c>
      <c r="N502">
        <f t="shared" si="20"/>
        <v>0.12694305175521425</v>
      </c>
    </row>
    <row r="503" spans="1:14" x14ac:dyDescent="0.3">
      <c r="A503">
        <f t="shared" si="19"/>
        <v>473</v>
      </c>
      <c r="B503">
        <v>19.884260658082553</v>
      </c>
      <c r="C503">
        <v>3.3424218812306092</v>
      </c>
      <c r="M503">
        <f t="array" ref="M503">IFERROR(SUM($K$11:$K$51*C483:C523)+$D$2,"")</f>
        <v>19.334796885595239</v>
      </c>
      <c r="N503">
        <f t="shared" si="20"/>
        <v>0.30191043727599115</v>
      </c>
    </row>
    <row r="504" spans="1:14" x14ac:dyDescent="0.3">
      <c r="A504">
        <f t="shared" si="19"/>
        <v>474</v>
      </c>
      <c r="B504">
        <v>18.673861042535567</v>
      </c>
      <c r="C504">
        <v>3.2412883347322796</v>
      </c>
      <c r="M504">
        <f t="array" ref="M504">IFERROR(SUM($K$11:$K$51*C484:C524)+$D$2,"")</f>
        <v>19.110897158841475</v>
      </c>
      <c r="N504">
        <f t="shared" si="20"/>
        <v>0.19100056695575113</v>
      </c>
    </row>
    <row r="505" spans="1:14" x14ac:dyDescent="0.3">
      <c r="A505">
        <f t="shared" si="19"/>
        <v>475</v>
      </c>
      <c r="B505">
        <v>19.166997802481259</v>
      </c>
      <c r="C505">
        <v>3.4368105360024321</v>
      </c>
      <c r="M505">
        <f t="array" ref="M505">IFERROR(SUM($K$11:$K$51*C485:C525)+$D$2,"")</f>
        <v>18.917383575640073</v>
      </c>
      <c r="N505">
        <f t="shared" si="20"/>
        <v>6.2307262241522651E-2</v>
      </c>
    </row>
    <row r="506" spans="1:14" x14ac:dyDescent="0.3">
      <c r="A506">
        <f t="shared" si="19"/>
        <v>476</v>
      </c>
      <c r="B506">
        <v>17.750834858154921</v>
      </c>
      <c r="C506">
        <v>3.7076184997182295</v>
      </c>
      <c r="M506">
        <f t="array" ref="M506">IFERROR(SUM($K$11:$K$51*C486:C526)+$D$2,"")</f>
        <v>18.816869236670861</v>
      </c>
      <c r="N506">
        <f t="shared" si="20"/>
        <v>1.1364292961778675</v>
      </c>
    </row>
    <row r="507" spans="1:14" x14ac:dyDescent="0.3">
      <c r="A507">
        <f t="shared" si="19"/>
        <v>477</v>
      </c>
      <c r="B507">
        <v>19.333587495659131</v>
      </c>
      <c r="C507">
        <v>3.8026923496326948</v>
      </c>
      <c r="M507">
        <f t="array" ref="M507">IFERROR(SUM($K$11:$K$51*C487:C527)+$D$2,"")</f>
        <v>18.806197236580019</v>
      </c>
      <c r="N507">
        <f t="shared" si="20"/>
        <v>0.2781404853715333</v>
      </c>
    </row>
    <row r="508" spans="1:14" x14ac:dyDescent="0.3">
      <c r="A508">
        <f t="shared" si="19"/>
        <v>478</v>
      </c>
      <c r="B508">
        <v>19.772049335394971</v>
      </c>
      <c r="C508">
        <v>3.4340138928037316</v>
      </c>
      <c r="M508">
        <f t="array" ref="M508">IFERROR(SUM($K$11:$K$51*C488:C528)+$D$2,"")</f>
        <v>18.8335875930306</v>
      </c>
      <c r="N508">
        <f t="shared" si="20"/>
        <v>0.88071044188157122</v>
      </c>
    </row>
    <row r="509" spans="1:14" x14ac:dyDescent="0.3">
      <c r="A509">
        <f t="shared" si="19"/>
        <v>479</v>
      </c>
      <c r="B509">
        <v>19.57184168490792</v>
      </c>
      <c r="C509">
        <v>3.7747931866213902</v>
      </c>
      <c r="M509">
        <f t="array" ref="M509">IFERROR(SUM($K$11:$K$51*C489:C529)+$D$2,"")</f>
        <v>18.950914975310663</v>
      </c>
      <c r="N509">
        <f t="shared" si="20"/>
        <v>0.38554997869127555</v>
      </c>
    </row>
    <row r="510" spans="1:14" x14ac:dyDescent="0.3">
      <c r="A510">
        <f t="shared" si="19"/>
        <v>480</v>
      </c>
      <c r="B510">
        <v>18.90026922912298</v>
      </c>
      <c r="C510">
        <v>3.5419095051745111</v>
      </c>
      <c r="M510">
        <f t="array" ref="M510">IFERROR(SUM($K$11:$K$51*C490:C530)+$D$2,"")</f>
        <v>19.055681317466163</v>
      </c>
      <c r="N510">
        <f t="shared" si="20"/>
        <v>2.4152917203189486E-2</v>
      </c>
    </row>
    <row r="511" spans="1:14" x14ac:dyDescent="0.3">
      <c r="A511">
        <f t="shared" si="19"/>
        <v>481</v>
      </c>
      <c r="B511">
        <v>19.373074341600031</v>
      </c>
      <c r="C511">
        <v>3.2995486617030441</v>
      </c>
      <c r="M511" t="str">
        <f t="array" ref="M511">IFERROR(SUM($K$11:$K$51*C491:C531)+$D$2,"")</f>
        <v/>
      </c>
    </row>
    <row r="512" spans="1:14" x14ac:dyDescent="0.3">
      <c r="A512">
        <f t="shared" si="19"/>
        <v>482</v>
      </c>
      <c r="B512">
        <v>20.347751542800154</v>
      </c>
      <c r="C512">
        <v>3.4182305209441526</v>
      </c>
      <c r="M512" t="str">
        <f t="array" ref="M512">IFERROR(SUM($K$11:$K$51*C492:C532)+$D$2,"")</f>
        <v/>
      </c>
    </row>
    <row r="513" spans="1:13" x14ac:dyDescent="0.3">
      <c r="A513">
        <f t="shared" si="19"/>
        <v>483</v>
      </c>
      <c r="B513">
        <v>18.51302340398038</v>
      </c>
      <c r="C513">
        <v>4.0017135135075348</v>
      </c>
      <c r="M513" t="str">
        <f t="array" ref="M513">IFERROR(SUM($K$11:$K$51*C493:C533)+$D$2,"")</f>
        <v/>
      </c>
    </row>
    <row r="514" spans="1:13" x14ac:dyDescent="0.3">
      <c r="A514">
        <f t="shared" si="19"/>
        <v>484</v>
      </c>
      <c r="B514">
        <v>19.791203037209019</v>
      </c>
      <c r="C514">
        <v>3.3883414828241643</v>
      </c>
      <c r="M514" t="str">
        <f t="array" ref="M514">IFERROR(SUM($K$11:$K$51*C494:C534)+$D$2,"")</f>
        <v/>
      </c>
    </row>
    <row r="515" spans="1:13" x14ac:dyDescent="0.3">
      <c r="A515">
        <f t="shared" si="19"/>
        <v>485</v>
      </c>
      <c r="B515">
        <v>19.046692524515787</v>
      </c>
      <c r="C515">
        <v>3.6455982344425402</v>
      </c>
      <c r="M515" t="str">
        <f t="array" ref="M515">IFERROR(SUM($K$11:$K$51*C495:C535)+$D$2,"")</f>
        <v/>
      </c>
    </row>
    <row r="516" spans="1:13" x14ac:dyDescent="0.3">
      <c r="A516">
        <f t="shared" si="19"/>
        <v>486</v>
      </c>
      <c r="B516">
        <v>19.509895119535479</v>
      </c>
      <c r="C516">
        <v>4.357004469363865</v>
      </c>
      <c r="M516" t="str">
        <f t="array" ref="M516">IFERROR(SUM($K$11:$K$51*C496:C536)+$D$2,"")</f>
        <v/>
      </c>
    </row>
    <row r="517" spans="1:13" x14ac:dyDescent="0.3">
      <c r="A517">
        <f t="shared" si="19"/>
        <v>487</v>
      </c>
      <c r="B517">
        <v>21.686268748397239</v>
      </c>
      <c r="C517">
        <v>4.4715812101255352</v>
      </c>
      <c r="M517" t="str">
        <f t="array" ref="M517">IFERROR(SUM($K$11:$K$51*C497:C537)+$D$2,"")</f>
        <v/>
      </c>
    </row>
    <row r="518" spans="1:13" x14ac:dyDescent="0.3">
      <c r="A518">
        <f t="shared" si="19"/>
        <v>488</v>
      </c>
      <c r="B518">
        <v>21.201211482230576</v>
      </c>
      <c r="C518">
        <v>3.5095079726962748</v>
      </c>
      <c r="M518" t="str">
        <f t="array" ref="M518">IFERROR(SUM($K$11:$K$51*C498:C538)+$D$2,"")</f>
        <v/>
      </c>
    </row>
    <row r="519" spans="1:13" x14ac:dyDescent="0.3">
      <c r="A519">
        <f t="shared" si="19"/>
        <v>489</v>
      </c>
      <c r="B519">
        <v>21.899764833408678</v>
      </c>
      <c r="C519">
        <v>3.0298085032546354</v>
      </c>
      <c r="M519" t="str">
        <f t="array" ref="M519">IFERROR(SUM($K$11:$K$51*C499:C539)+$D$2,"")</f>
        <v/>
      </c>
    </row>
    <row r="520" spans="1:13" x14ac:dyDescent="0.3">
      <c r="A520">
        <f t="shared" si="19"/>
        <v>490</v>
      </c>
      <c r="B520">
        <v>18.305739008944606</v>
      </c>
      <c r="C520">
        <v>2.913979657984048</v>
      </c>
      <c r="M520" t="str">
        <f t="array" ref="M520">IFERROR(SUM($K$11:$K$51*C500:C540)+$D$2,"")</f>
        <v/>
      </c>
    </row>
    <row r="521" spans="1:13" x14ac:dyDescent="0.3">
      <c r="A521">
        <f t="shared" si="19"/>
        <v>491</v>
      </c>
      <c r="B521">
        <v>17.876470284881691</v>
      </c>
      <c r="C521">
        <v>3.5747496008577562</v>
      </c>
      <c r="M521" t="str">
        <f t="array" ref="M521">IFERROR(SUM($K$11:$K$51*C501:C541)+$D$2,"")</f>
        <v/>
      </c>
    </row>
    <row r="522" spans="1:13" x14ac:dyDescent="0.3">
      <c r="A522">
        <f t="shared" si="19"/>
        <v>492</v>
      </c>
      <c r="B522">
        <v>19.043022204628048</v>
      </c>
      <c r="C522">
        <v>2.8449904851758743</v>
      </c>
      <c r="M522" t="str">
        <f t="array" ref="M522">IFERROR(SUM($K$11:$K$51*C502:C542)+$D$2,"")</f>
        <v/>
      </c>
    </row>
    <row r="523" spans="1:13" x14ac:dyDescent="0.3">
      <c r="A523">
        <f t="shared" si="19"/>
        <v>493</v>
      </c>
      <c r="B523">
        <v>17.999164618029294</v>
      </c>
      <c r="C523">
        <v>2.9060274939782746</v>
      </c>
      <c r="M523" t="str">
        <f t="array" ref="M523">IFERROR(SUM($K$11:$K$51*C503:C543)+$D$2,"")</f>
        <v/>
      </c>
    </row>
    <row r="524" spans="1:13" x14ac:dyDescent="0.3">
      <c r="A524">
        <f t="shared" si="19"/>
        <v>494</v>
      </c>
      <c r="B524">
        <v>18.268163722277126</v>
      </c>
      <c r="C524">
        <v>2.9904815743679212</v>
      </c>
      <c r="M524" t="str">
        <f t="array" ref="M524">IFERROR(SUM($K$11:$K$51*C504:C544)+$D$2,"")</f>
        <v/>
      </c>
    </row>
    <row r="525" spans="1:13" x14ac:dyDescent="0.3">
      <c r="A525">
        <f t="shared" si="19"/>
        <v>495</v>
      </c>
      <c r="B525">
        <v>16.261754183285014</v>
      </c>
      <c r="C525">
        <v>2.775215035849218</v>
      </c>
      <c r="M525" t="str">
        <f t="array" ref="M525">IFERROR(SUM($K$11:$K$51*C505:C545)+$D$2,"")</f>
        <v/>
      </c>
    </row>
    <row r="526" spans="1:13" x14ac:dyDescent="0.3">
      <c r="A526">
        <f t="shared" si="19"/>
        <v>496</v>
      </c>
      <c r="B526">
        <v>16.239446143694064</v>
      </c>
      <c r="C526">
        <v>1.8024504794718377</v>
      </c>
      <c r="M526" t="str">
        <f t="array" ref="M526">IFERROR(SUM($K$11:$K$51*C506:C546)+$D$2,"")</f>
        <v/>
      </c>
    </row>
    <row r="527" spans="1:13" x14ac:dyDescent="0.3">
      <c r="A527">
        <f t="shared" si="19"/>
        <v>497</v>
      </c>
      <c r="B527">
        <v>16.379477483645143</v>
      </c>
      <c r="C527">
        <v>2.5153468166338819</v>
      </c>
      <c r="M527" t="str">
        <f t="array" ref="M527">IFERROR(SUM($K$11:$K$51*C507:C547)+$D$2,"")</f>
        <v/>
      </c>
    </row>
    <row r="528" spans="1:13" x14ac:dyDescent="0.3">
      <c r="A528">
        <f t="shared" si="19"/>
        <v>498</v>
      </c>
      <c r="B528">
        <v>15.05158894794099</v>
      </c>
      <c r="C528">
        <v>2.9686711504114771</v>
      </c>
      <c r="M528" t="str">
        <f t="array" ref="M528">IFERROR(SUM($K$11:$K$51*C508:C548)+$D$2,"")</f>
        <v/>
      </c>
    </row>
    <row r="529" spans="1:13" x14ac:dyDescent="0.3">
      <c r="A529">
        <f t="shared" si="19"/>
        <v>499</v>
      </c>
      <c r="B529">
        <v>15.751278901258754</v>
      </c>
      <c r="C529">
        <v>3.3642563063986506</v>
      </c>
      <c r="M529" t="str">
        <f t="array" ref="M529">IFERROR(SUM($K$11:$K$51*C509:C549)+$D$2,"")</f>
        <v/>
      </c>
    </row>
    <row r="530" spans="1:13" x14ac:dyDescent="0.3">
      <c r="A530">
        <f>1+A529</f>
        <v>500</v>
      </c>
      <c r="B530">
        <v>18.052388905596484</v>
      </c>
      <c r="C530">
        <v>3.3376080503176944</v>
      </c>
      <c r="M530" t="str">
        <f t="array" ref="M530">IFERROR(SUM($K$11:$K$51*C510:C550)+$D$2,"")</f>
        <v/>
      </c>
    </row>
    <row r="531" spans="1:13" x14ac:dyDescent="0.3">
      <c r="C531" t="s">
        <v>4</v>
      </c>
    </row>
    <row r="1048550" spans="16384:16384" x14ac:dyDescent="0.3">
      <c r="XFD1048550">
        <f>solver_pre</f>
        <v>9.9999999999999995E-7</v>
      </c>
    </row>
    <row r="1048551" spans="16384:16384" x14ac:dyDescent="0.3">
      <c r="XFD1048551">
        <f>solver_scl</f>
        <v>1</v>
      </c>
    </row>
    <row r="1048552" spans="16384:16384" x14ac:dyDescent="0.3">
      <c r="XFD1048552">
        <f>solver_rlx</f>
        <v>2</v>
      </c>
    </row>
    <row r="1048553" spans="16384:16384" x14ac:dyDescent="0.3">
      <c r="XFD1048553">
        <f>solver_tol</f>
        <v>0.01</v>
      </c>
    </row>
    <row r="1048554" spans="16384:16384" x14ac:dyDescent="0.3">
      <c r="XFD1048554">
        <f>solver_cvg</f>
        <v>1E-4</v>
      </c>
    </row>
    <row r="1048555" spans="16384:16384" x14ac:dyDescent="0.3">
      <c r="XFD1048555" t="e">
        <f>AREAS(solver_adj1)</f>
        <v>#NAME?</v>
      </c>
    </row>
    <row r="1048556" spans="16384:16384" x14ac:dyDescent="0.3">
      <c r="XFD1048556">
        <f>solver_ssz</f>
        <v>100</v>
      </c>
    </row>
    <row r="1048557" spans="16384:16384" x14ac:dyDescent="0.3">
      <c r="XFD1048557">
        <f>solver_rsd</f>
        <v>0</v>
      </c>
    </row>
    <row r="1048558" spans="16384:16384" x14ac:dyDescent="0.3">
      <c r="XFD1048558">
        <f>solver_mrt</f>
        <v>7.4999999999999997E-2</v>
      </c>
    </row>
    <row r="1048559" spans="16384:16384" x14ac:dyDescent="0.3">
      <c r="XFD1048559">
        <f>solver_mni</f>
        <v>30</v>
      </c>
    </row>
    <row r="1048560" spans="16384:16384" x14ac:dyDescent="0.3">
      <c r="XFD1048560">
        <f>solver_rbv</f>
        <v>1</v>
      </c>
    </row>
    <row r="1048561" spans="16384:16384" x14ac:dyDescent="0.3">
      <c r="XFD1048561">
        <f>solver_neg</f>
        <v>1</v>
      </c>
    </row>
    <row r="1048562" spans="16384:16384" x14ac:dyDescent="0.3">
      <c r="XFD1048562" t="e">
        <f>solver_ntr</f>
        <v>#NAME?</v>
      </c>
    </row>
    <row r="1048563" spans="16384:16384" x14ac:dyDescent="0.3">
      <c r="XFD1048563" t="e">
        <f>solver_acc</f>
        <v>#NAME?</v>
      </c>
    </row>
    <row r="1048564" spans="16384:16384" x14ac:dyDescent="0.3">
      <c r="XFD1048564" t="e">
        <f>solver_res</f>
        <v>#NAME?</v>
      </c>
    </row>
    <row r="1048565" spans="16384:16384" x14ac:dyDescent="0.3">
      <c r="XFD1048565" t="e">
        <f>solver_ars</f>
        <v>#NAME?</v>
      </c>
    </row>
    <row r="1048566" spans="16384:16384" x14ac:dyDescent="0.3">
      <c r="XFD1048566" t="e">
        <f>solver_sta</f>
        <v>#NAME?</v>
      </c>
    </row>
    <row r="1048567" spans="16384:16384" x14ac:dyDescent="0.3">
      <c r="XFD1048567" t="e">
        <f>solver_met</f>
        <v>#NAME?</v>
      </c>
    </row>
    <row r="1048568" spans="16384:16384" x14ac:dyDescent="0.3">
      <c r="XFD1048568" t="e">
        <f>solver_soc</f>
        <v>#NAME?</v>
      </c>
    </row>
    <row r="1048569" spans="16384:16384" x14ac:dyDescent="0.3">
      <c r="XFD1048569" t="e">
        <f>solver_lpt</f>
        <v>#NAME?</v>
      </c>
    </row>
    <row r="1048570" spans="16384:16384" x14ac:dyDescent="0.3">
      <c r="XFD1048570" t="e">
        <f>solver_lpp</f>
        <v>#NAME?</v>
      </c>
    </row>
    <row r="1048571" spans="16384:16384" x14ac:dyDescent="0.3">
      <c r="XFD1048571" t="e">
        <f>solver_gap</f>
        <v>#NAME?</v>
      </c>
    </row>
    <row r="1048572" spans="16384:16384" x14ac:dyDescent="0.3">
      <c r="XFD1048572" t="e">
        <f>solver_ips</f>
        <v>#NAME?</v>
      </c>
    </row>
    <row r="1048573" spans="16384:16384" x14ac:dyDescent="0.3">
      <c r="XFD1048573" t="e">
        <f>solver_fea</f>
        <v>#NAME?</v>
      </c>
    </row>
    <row r="1048574" spans="16384:16384" x14ac:dyDescent="0.3">
      <c r="XFD1048574" t="e">
        <f>solver_ipi</f>
        <v>#NAME?</v>
      </c>
    </row>
    <row r="1048575" spans="16384:16384" x14ac:dyDescent="0.3">
      <c r="XFD1048575" t="e">
        <f>solver_ipd</f>
        <v>#NAME?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65FE-67A4-4CE9-A7ED-219DA7315E40}">
  <dimension ref="A1:XFD1048575"/>
  <sheetViews>
    <sheetView workbookViewId="0">
      <selection activeCell="B31" sqref="B31"/>
    </sheetView>
  </sheetViews>
  <sheetFormatPr defaultRowHeight="14.4" x14ac:dyDescent="0.3"/>
  <cols>
    <col min="13" max="13" width="10.21875" customWidth="1"/>
  </cols>
  <sheetData>
    <row r="1" spans="2:21" x14ac:dyDescent="0.3">
      <c r="B1" s="3" t="s">
        <v>8</v>
      </c>
      <c r="C1" s="3" t="s">
        <v>9</v>
      </c>
      <c r="D1" s="3" t="s">
        <v>10</v>
      </c>
      <c r="E1" s="3"/>
      <c r="F1" s="3"/>
      <c r="G1" s="3" t="s">
        <v>7</v>
      </c>
      <c r="H1" s="3" t="s">
        <v>11</v>
      </c>
      <c r="I1" s="3" t="s">
        <v>12</v>
      </c>
      <c r="J1" s="3" t="s">
        <v>13</v>
      </c>
      <c r="K1" s="3" t="s">
        <v>14</v>
      </c>
      <c r="L1" s="3"/>
      <c r="M1" s="3" t="s">
        <v>18</v>
      </c>
      <c r="N1" s="3" t="s">
        <v>17</v>
      </c>
    </row>
    <row r="2" spans="2:21" x14ac:dyDescent="0.3">
      <c r="B2">
        <f>AVERAGE(B31:B530)</f>
        <v>11.935155462680896</v>
      </c>
      <c r="C2">
        <f>AVERAGE(C31:C530)</f>
        <v>2.1820031979831507</v>
      </c>
      <c r="D2">
        <f>B2-G53*C2</f>
        <v>-0.37501484480104885</v>
      </c>
      <c r="G2">
        <f t="array" ref="G2">SUM(G11:G51*F11:F51)/SUM(G11:G51)</f>
        <v>2.7463865160787688</v>
      </c>
      <c r="H2">
        <f t="array" ref="H2">SUM(H12:H50^2)</f>
        <v>2.0000020000019977E-2</v>
      </c>
      <c r="I2">
        <f t="array" ref="I2">8*SUM(G11:G51^2)</f>
        <v>23.150032457280137</v>
      </c>
      <c r="J2">
        <f>H2/I2</f>
        <v>8.6393053819371405E-4</v>
      </c>
      <c r="K2">
        <v>0.02</v>
      </c>
      <c r="M2">
        <f>AVERAGE(M31:M530)</f>
        <v>11.604848014836261</v>
      </c>
      <c r="N2" s="2">
        <f>AVERAGE(N51:N530)</f>
        <v>1.0763707170556502</v>
      </c>
      <c r="O2" s="2" t="s">
        <v>21</v>
      </c>
      <c r="P2" s="2"/>
      <c r="Q2" s="2"/>
      <c r="R2" s="2"/>
      <c r="S2" s="2"/>
      <c r="T2" s="2"/>
      <c r="U2" s="2"/>
    </row>
    <row r="3" spans="2:21" x14ac:dyDescent="0.3">
      <c r="B3">
        <f>VAR(B31:B530)</f>
        <v>15.367546145041519</v>
      </c>
      <c r="C3">
        <f>VAR(C31:C530)</f>
        <v>0.66889585999204793</v>
      </c>
      <c r="M3">
        <f>VAR(M31:M530)</f>
        <v>13.1306356406724</v>
      </c>
      <c r="N3">
        <f>N2/B3</f>
        <v>7.0041808034716796E-2</v>
      </c>
    </row>
    <row r="4" spans="2:21" x14ac:dyDescent="0.3">
      <c r="L4" s="3" t="s">
        <v>23</v>
      </c>
      <c r="M4" s="3"/>
      <c r="N4" s="5">
        <f>1-N3</f>
        <v>0.92995819196528318</v>
      </c>
      <c r="P4">
        <f>N2^0.5</f>
        <v>1.0374828755481462</v>
      </c>
      <c r="Q4">
        <f>N2+10*H2</f>
        <v>1.2763709170558499</v>
      </c>
    </row>
    <row r="7" spans="2:21" x14ac:dyDescent="0.3">
      <c r="B7" s="3" t="s">
        <v>2</v>
      </c>
      <c r="C7" s="3" t="s">
        <v>1</v>
      </c>
      <c r="D7" s="3"/>
      <c r="E7" s="3"/>
      <c r="F7" s="3" t="s">
        <v>20</v>
      </c>
      <c r="G7" s="3" t="s">
        <v>3</v>
      </c>
      <c r="H7" s="3" t="s">
        <v>6</v>
      </c>
      <c r="I7" s="3"/>
      <c r="J7" s="3"/>
      <c r="K7" s="3" t="s">
        <v>5</v>
      </c>
      <c r="L7" s="3"/>
      <c r="M7" s="3" t="s">
        <v>15</v>
      </c>
      <c r="N7" s="3" t="s">
        <v>16</v>
      </c>
      <c r="O7" s="3"/>
      <c r="P7" s="3"/>
      <c r="Q7" s="3"/>
      <c r="R7" s="3" t="s">
        <v>22</v>
      </c>
    </row>
    <row r="11" spans="2:21" x14ac:dyDescent="0.3">
      <c r="F11">
        <v>-20</v>
      </c>
      <c r="G11" s="4">
        <v>2.4428818622828424E-3</v>
      </c>
      <c r="K11">
        <f>INDEX($G$11:$G$51,-$F$11-F11+1)</f>
        <v>4.6873317509997728E-5</v>
      </c>
    </row>
    <row r="12" spans="2:21" x14ac:dyDescent="0.3">
      <c r="F12">
        <f>F11+1</f>
        <v>-19</v>
      </c>
      <c r="G12" s="4">
        <v>2.3803574549766627E-3</v>
      </c>
      <c r="H12">
        <f>(G11+G13-2*G12)</f>
        <v>-4.3724137443724997E-5</v>
      </c>
      <c r="K12">
        <f t="shared" ref="K12:K51" si="0">INDEX($G$11:$G$51,-$F$11-F12+1)</f>
        <v>2.0288990891730057E-5</v>
      </c>
    </row>
    <row r="13" spans="2:21" x14ac:dyDescent="0.3">
      <c r="F13">
        <f t="shared" ref="F13:F51" si="1">F12+1</f>
        <v>-18</v>
      </c>
      <c r="G13" s="4">
        <v>2.2741089102267576E-3</v>
      </c>
      <c r="H13">
        <f t="shared" ref="H13:H50" si="2">(G12+G14-2*G13)</f>
        <v>-3.6315537994951932E-4</v>
      </c>
      <c r="K13">
        <f t="shared" si="0"/>
        <v>0</v>
      </c>
    </row>
    <row r="14" spans="2:21" x14ac:dyDescent="0.3">
      <c r="F14">
        <f t="shared" si="1"/>
        <v>-17</v>
      </c>
      <c r="G14" s="4">
        <v>1.804704985527333E-3</v>
      </c>
      <c r="H14">
        <f t="shared" si="2"/>
        <v>-1.670163275721624E-4</v>
      </c>
      <c r="K14">
        <f t="shared" si="0"/>
        <v>0</v>
      </c>
    </row>
    <row r="15" spans="2:21" x14ac:dyDescent="0.3">
      <c r="F15">
        <f t="shared" si="1"/>
        <v>-16</v>
      </c>
      <c r="G15" s="4">
        <v>1.1682847332557457E-3</v>
      </c>
      <c r="H15">
        <f t="shared" si="2"/>
        <v>-5.3186448098415848E-4</v>
      </c>
      <c r="K15">
        <f t="shared" si="0"/>
        <v>2.4509924843006936E-4</v>
      </c>
    </row>
    <row r="16" spans="2:21" x14ac:dyDescent="0.3">
      <c r="F16">
        <f t="shared" si="1"/>
        <v>-15</v>
      </c>
      <c r="G16" s="4">
        <v>0</v>
      </c>
      <c r="H16">
        <f t="shared" si="2"/>
        <v>1.1682847332557457E-3</v>
      </c>
      <c r="K16">
        <f t="shared" si="0"/>
        <v>0</v>
      </c>
    </row>
    <row r="17" spans="1:19" x14ac:dyDescent="0.3">
      <c r="A17">
        <f t="shared" ref="A17:A28" si="3">A18-1</f>
        <v>-13</v>
      </c>
      <c r="F17">
        <f t="shared" si="1"/>
        <v>-14</v>
      </c>
      <c r="G17" s="4">
        <v>0</v>
      </c>
      <c r="H17">
        <f t="shared" si="2"/>
        <v>2.6004485850083551E-3</v>
      </c>
      <c r="K17">
        <f t="shared" si="0"/>
        <v>2.2155583791773811E-4</v>
      </c>
    </row>
    <row r="18" spans="1:19" x14ac:dyDescent="0.3">
      <c r="A18">
        <f t="shared" si="3"/>
        <v>-12</v>
      </c>
      <c r="F18">
        <f t="shared" si="1"/>
        <v>-13</v>
      </c>
      <c r="G18" s="4">
        <v>2.6004485850083551E-3</v>
      </c>
      <c r="H18">
        <f t="shared" si="2"/>
        <v>-2.0900139119001387E-4</v>
      </c>
      <c r="K18">
        <f t="shared" si="0"/>
        <v>0</v>
      </c>
    </row>
    <row r="19" spans="1:19" x14ac:dyDescent="0.3">
      <c r="A19">
        <f t="shared" si="3"/>
        <v>-11</v>
      </c>
      <c r="F19">
        <f t="shared" si="1"/>
        <v>-12</v>
      </c>
      <c r="G19" s="4">
        <v>4.9918957788266964E-3</v>
      </c>
      <c r="H19">
        <f t="shared" si="2"/>
        <v>-3.5225503689876279E-4</v>
      </c>
      <c r="K19">
        <f t="shared" si="0"/>
        <v>3.5211749412414E-5</v>
      </c>
    </row>
    <row r="20" spans="1:19" x14ac:dyDescent="0.3">
      <c r="A20">
        <f t="shared" si="3"/>
        <v>-10</v>
      </c>
      <c r="F20">
        <f t="shared" si="1"/>
        <v>-11</v>
      </c>
      <c r="G20" s="4">
        <v>7.0310879357462748E-3</v>
      </c>
      <c r="H20">
        <f t="shared" si="2"/>
        <v>-1.4255053523843254E-3</v>
      </c>
      <c r="K20">
        <f t="shared" si="0"/>
        <v>1.0606386668468809E-2</v>
      </c>
      <c r="R20">
        <f t="array" ref="R20">CORREL($C$31:$C$530,B21:B520)</f>
        <v>0.60709350243438631</v>
      </c>
      <c r="S20">
        <f>CORREL($C$31:$C$530,M21:M520)</f>
        <v>0.62609076574830902</v>
      </c>
    </row>
    <row r="21" spans="1:19" x14ac:dyDescent="0.3">
      <c r="A21">
        <f t="shared" si="3"/>
        <v>-9</v>
      </c>
      <c r="F21">
        <f t="shared" si="1"/>
        <v>-10</v>
      </c>
      <c r="G21" s="4">
        <v>7.6447747402815288E-3</v>
      </c>
      <c r="H21">
        <f t="shared" si="2"/>
        <v>-3.8800983204897149E-3</v>
      </c>
      <c r="K21">
        <f t="shared" si="0"/>
        <v>4.328828589372747E-2</v>
      </c>
      <c r="R21">
        <f t="array" ref="R21">CORREL($C$31:$C$530,B22:B521)</f>
        <v>0.59879320815471992</v>
      </c>
      <c r="S21">
        <f t="shared" ref="S21:S40" si="4">CORREL($C$31:$C$530,M22:M521)</f>
        <v>0.63388319677917382</v>
      </c>
    </row>
    <row r="22" spans="1:19" x14ac:dyDescent="0.3">
      <c r="A22">
        <f t="shared" si="3"/>
        <v>-8</v>
      </c>
      <c r="F22">
        <f t="shared" si="1"/>
        <v>-9</v>
      </c>
      <c r="G22" s="4">
        <v>4.3783632243270679E-3</v>
      </c>
      <c r="H22">
        <f t="shared" si="2"/>
        <v>-1.6303243749067435E-4</v>
      </c>
      <c r="K22">
        <f t="shared" si="0"/>
        <v>0.10532570621470161</v>
      </c>
      <c r="R22">
        <f t="array" ref="R22">CORREL($C$31:$C$530,B23:B522)</f>
        <v>0.60115580815691649</v>
      </c>
      <c r="S22">
        <f t="shared" si="4"/>
        <v>0.64102022405924564</v>
      </c>
    </row>
    <row r="23" spans="1:19" x14ac:dyDescent="0.3">
      <c r="A23">
        <f t="shared" si="3"/>
        <v>-7</v>
      </c>
      <c r="F23">
        <f t="shared" si="1"/>
        <v>-8</v>
      </c>
      <c r="G23" s="4">
        <v>9.489192708819319E-4</v>
      </c>
      <c r="H23">
        <f t="shared" si="2"/>
        <v>2.4805246825632043E-3</v>
      </c>
      <c r="K23">
        <f t="shared" si="0"/>
        <v>0.19736594483248829</v>
      </c>
      <c r="R23">
        <f t="array" ref="R23">CORREL($C$31:$C$530,B24:B523)</f>
        <v>0.6084983659755655</v>
      </c>
      <c r="S23">
        <f t="shared" si="4"/>
        <v>0.6473055302900167</v>
      </c>
    </row>
    <row r="24" spans="1:19" x14ac:dyDescent="0.3">
      <c r="A24">
        <f t="shared" si="3"/>
        <v>-6</v>
      </c>
      <c r="F24">
        <f t="shared" si="1"/>
        <v>-7</v>
      </c>
      <c r="G24" s="4">
        <v>0</v>
      </c>
      <c r="H24">
        <f t="shared" si="2"/>
        <v>9.489192708819319E-4</v>
      </c>
      <c r="K24">
        <f t="shared" si="0"/>
        <v>0.31230621036392614</v>
      </c>
      <c r="R24">
        <f t="array" ref="R24">CORREL($C$31:$C$530,B25:B524)</f>
        <v>0.62289839218613596</v>
      </c>
      <c r="S24">
        <f t="shared" si="4"/>
        <v>0.65220149789779935</v>
      </c>
    </row>
    <row r="25" spans="1:19" x14ac:dyDescent="0.3">
      <c r="A25">
        <f t="shared" si="3"/>
        <v>-5</v>
      </c>
      <c r="F25">
        <f t="shared" si="1"/>
        <v>-6</v>
      </c>
      <c r="G25" s="4">
        <v>0</v>
      </c>
      <c r="H25">
        <f t="shared" si="2"/>
        <v>8.2893514249139325E-3</v>
      </c>
      <c r="K25">
        <f t="shared" si="0"/>
        <v>0.43649750485443806</v>
      </c>
      <c r="R25">
        <f t="array" ref="R25">CORREL($C$31:$C$530,B26:B525)</f>
        <v>0.62841758683805671</v>
      </c>
      <c r="S25">
        <f t="shared" si="4"/>
        <v>0.66123550771034256</v>
      </c>
    </row>
    <row r="26" spans="1:19" x14ac:dyDescent="0.3">
      <c r="A26">
        <f t="shared" si="3"/>
        <v>-4</v>
      </c>
      <c r="F26">
        <f t="shared" si="1"/>
        <v>-5</v>
      </c>
      <c r="G26" s="4">
        <v>8.2893514249139325E-3</v>
      </c>
      <c r="H26">
        <f t="shared" si="2"/>
        <v>2.6703382584680597E-2</v>
      </c>
      <c r="K26">
        <f t="shared" si="0"/>
        <v>0.55517238852273898</v>
      </c>
      <c r="R26">
        <f t="array" ref="R26">CORREL($C$31:$C$530,B27:B526)</f>
        <v>0.63247157322274028</v>
      </c>
      <c r="S26">
        <f t="shared" si="4"/>
        <v>0.67754487521809903</v>
      </c>
    </row>
    <row r="27" spans="1:19" x14ac:dyDescent="0.3">
      <c r="A27">
        <f t="shared" si="3"/>
        <v>-3</v>
      </c>
      <c r="F27">
        <f t="shared" si="1"/>
        <v>-4</v>
      </c>
      <c r="G27" s="4">
        <v>4.3282085434508462E-2</v>
      </c>
      <c r="H27">
        <f t="shared" si="2"/>
        <v>3.8537004513670162E-2</v>
      </c>
      <c r="K27">
        <f t="shared" si="0"/>
        <v>0.64823033089554338</v>
      </c>
      <c r="R27">
        <f t="array" ref="R27">CORREL($C$31:$C$530,B28:B527)</f>
        <v>0.657978257117253</v>
      </c>
      <c r="S27">
        <f t="shared" si="4"/>
        <v>0.70251516523147162</v>
      </c>
    </row>
    <row r="28" spans="1:19" x14ac:dyDescent="0.3">
      <c r="A28">
        <f t="shared" si="3"/>
        <v>-2</v>
      </c>
      <c r="F28">
        <f t="shared" si="1"/>
        <v>-3</v>
      </c>
      <c r="G28" s="4">
        <v>0.11681182395777316</v>
      </c>
      <c r="H28">
        <f t="shared" si="2"/>
        <v>3.8504687746093808E-2</v>
      </c>
      <c r="K28">
        <f t="shared" si="0"/>
        <v>0.69813038761606316</v>
      </c>
      <c r="R28">
        <f t="array" ref="R28">CORREL($C$31:$C$530,B29:B528)</f>
        <v>0.68282354619894281</v>
      </c>
      <c r="S28">
        <f t="shared" si="4"/>
        <v>0.73379441356089281</v>
      </c>
    </row>
    <row r="29" spans="1:19" x14ac:dyDescent="0.3">
      <c r="A29">
        <f>A30-1</f>
        <v>-1</v>
      </c>
      <c r="F29">
        <f t="shared" si="1"/>
        <v>-2</v>
      </c>
      <c r="G29" s="4">
        <v>0.22884625022713165</v>
      </c>
      <c r="H29">
        <f t="shared" si="2"/>
        <v>2.7504242498019693E-2</v>
      </c>
      <c r="K29">
        <f t="shared" si="0"/>
        <v>0.69179480357050249</v>
      </c>
      <c r="R29">
        <f t="array" ref="R29">CORREL($C$31:$C$530,B30:B529)</f>
        <v>0.72487885127196228</v>
      </c>
      <c r="S29">
        <f t="shared" si="4"/>
        <v>0.77082041532559309</v>
      </c>
    </row>
    <row r="30" spans="1:19" x14ac:dyDescent="0.3">
      <c r="A30">
        <v>0</v>
      </c>
      <c r="B30" s="1" t="s">
        <v>0</v>
      </c>
      <c r="C30" t="s">
        <v>4</v>
      </c>
      <c r="F30">
        <f t="shared" si="1"/>
        <v>-1</v>
      </c>
      <c r="G30" s="4">
        <v>0.36838491899450981</v>
      </c>
      <c r="H30">
        <f t="shared" si="2"/>
        <v>4.0496832246458281E-3</v>
      </c>
      <c r="K30">
        <f t="shared" si="0"/>
        <v>0.62714247434403814</v>
      </c>
      <c r="R30">
        <f t="array" ref="R30">CORREL($C$31:$C$530,B31:B530)</f>
        <v>0.80084819083701952</v>
      </c>
      <c r="S30">
        <f t="shared" si="4"/>
        <v>0.8072655479784645</v>
      </c>
    </row>
    <row r="31" spans="1:19" x14ac:dyDescent="0.3">
      <c r="A31">
        <v>1</v>
      </c>
      <c r="B31">
        <v>13.915488608400578</v>
      </c>
      <c r="C31">
        <v>2.701654002333175</v>
      </c>
      <c r="F31">
        <f t="shared" si="1"/>
        <v>0</v>
      </c>
      <c r="G31" s="4">
        <v>0.51197327098653378</v>
      </c>
      <c r="H31">
        <f t="shared" si="2"/>
        <v>-2.8419148634519553E-2</v>
      </c>
      <c r="K31">
        <f t="shared" si="0"/>
        <v>0.51197327098653378</v>
      </c>
      <c r="R31">
        <f t="array" ref="R31">CORREL($C$31:$C$530,B32:B531)</f>
        <v>0.83641581797580289</v>
      </c>
      <c r="S31">
        <f t="shared" si="4"/>
        <v>0.83607618726653754</v>
      </c>
    </row>
    <row r="32" spans="1:19" x14ac:dyDescent="0.3">
      <c r="A32">
        <f>1+A31</f>
        <v>2</v>
      </c>
      <c r="B32">
        <v>11.756215664968432</v>
      </c>
      <c r="C32">
        <v>1.9503821681916265</v>
      </c>
      <c r="F32">
        <f t="shared" si="1"/>
        <v>1</v>
      </c>
      <c r="G32" s="4">
        <v>0.62714247434403814</v>
      </c>
      <c r="H32">
        <f t="shared" si="2"/>
        <v>-5.0516874131040002E-2</v>
      </c>
      <c r="K32">
        <f t="shared" si="0"/>
        <v>0.36838491899450981</v>
      </c>
      <c r="M32" t="str">
        <f t="array" ref="M32">IFERROR(SUM($K$11:$K$51*C12:C52),"")</f>
        <v/>
      </c>
      <c r="R32">
        <f t="array" ref="R32">CORREL($C$31:$C$530,B33:B532)</f>
        <v>0.84303816094342421</v>
      </c>
      <c r="S32">
        <f t="shared" si="4"/>
        <v>0.85226594236226827</v>
      </c>
    </row>
    <row r="33" spans="1:19" x14ac:dyDescent="0.3">
      <c r="A33">
        <f t="shared" ref="A33:A96" si="5">1+A32</f>
        <v>3</v>
      </c>
      <c r="B33">
        <v>10.575497327440363</v>
      </c>
      <c r="C33">
        <v>2.3640281467655813</v>
      </c>
      <c r="F33">
        <f t="shared" si="1"/>
        <v>2</v>
      </c>
      <c r="G33" s="4">
        <v>0.69179480357050249</v>
      </c>
      <c r="H33">
        <f t="shared" si="2"/>
        <v>-5.8316745180903684E-2</v>
      </c>
      <c r="K33">
        <f t="shared" si="0"/>
        <v>0.22884625022713165</v>
      </c>
      <c r="M33" t="str">
        <f t="array" ref="M33">IFERROR(SUM($K$11:$K$51*C13:C53),"")</f>
        <v/>
      </c>
      <c r="R33">
        <f t="array" ref="R33">CORREL($C$31:$C$530,B34:B533)</f>
        <v>0.84455433020737469</v>
      </c>
      <c r="S33">
        <f t="shared" si="4"/>
        <v>0.85351705755195484</v>
      </c>
    </row>
    <row r="34" spans="1:19" x14ac:dyDescent="0.3">
      <c r="A34">
        <f t="shared" si="5"/>
        <v>4</v>
      </c>
      <c r="B34">
        <v>10.544668374594549</v>
      </c>
      <c r="C34">
        <v>2.2497017979862881</v>
      </c>
      <c r="F34">
        <f t="shared" si="1"/>
        <v>3</v>
      </c>
      <c r="G34" s="4">
        <v>0.69813038761606316</v>
      </c>
      <c r="H34">
        <f t="shared" si="2"/>
        <v>-5.6235640766080452E-2</v>
      </c>
      <c r="K34">
        <f t="shared" si="0"/>
        <v>0.11681182395777316</v>
      </c>
      <c r="M34" t="str">
        <f t="array" ref="M34">IFERROR(SUM($K$11:$K$51*C14:C54),"")</f>
        <v/>
      </c>
      <c r="R34">
        <f t="array" ref="R34">CORREL($C$31:$C$530,B35:B534)</f>
        <v>0.81898564022138554</v>
      </c>
      <c r="S34">
        <f t="shared" si="4"/>
        <v>0.8387775275044318</v>
      </c>
    </row>
    <row r="35" spans="1:19" x14ac:dyDescent="0.3">
      <c r="A35">
        <f t="shared" si="5"/>
        <v>5</v>
      </c>
      <c r="B35">
        <v>11.135577494120163</v>
      </c>
      <c r="C35">
        <v>2.3565087338296897</v>
      </c>
      <c r="F35">
        <f t="shared" si="1"/>
        <v>4</v>
      </c>
      <c r="G35" s="4">
        <v>0.64823033089554338</v>
      </c>
      <c r="H35">
        <f t="shared" si="2"/>
        <v>-4.3157885652284511E-2</v>
      </c>
      <c r="K35">
        <f t="shared" si="0"/>
        <v>4.3282085434508462E-2</v>
      </c>
      <c r="M35" t="str">
        <f t="array" ref="M35">IFERROR(SUM($K$11:$K$51*C15:C55),"")</f>
        <v/>
      </c>
      <c r="R35">
        <f t="array" ref="R35">CORREL($C$31:$C$530,B36:B535)</f>
        <v>0.79799873085878525</v>
      </c>
      <c r="S35">
        <f t="shared" si="4"/>
        <v>0.8121973271344568</v>
      </c>
    </row>
    <row r="36" spans="1:19" x14ac:dyDescent="0.3">
      <c r="A36">
        <f t="shared" si="5"/>
        <v>6</v>
      </c>
      <c r="B36">
        <v>11.604072164961538</v>
      </c>
      <c r="C36">
        <v>2.9330223294771662</v>
      </c>
      <c r="F36">
        <f t="shared" si="1"/>
        <v>5</v>
      </c>
      <c r="G36" s="4">
        <v>0.55517238852273898</v>
      </c>
      <c r="H36">
        <f t="shared" si="2"/>
        <v>-2.561694129549652E-2</v>
      </c>
      <c r="K36">
        <f t="shared" si="0"/>
        <v>8.2893514249139325E-3</v>
      </c>
      <c r="M36" t="str">
        <f t="array" ref="M36">IFERROR(SUM($K$11:$K$51*C16:C56),"")</f>
        <v/>
      </c>
      <c r="R36">
        <f t="array" ref="R36">CORREL($C$31:$C$530,B37:B536)</f>
        <v>0.75440229627182531</v>
      </c>
      <c r="S36">
        <f t="shared" si="4"/>
        <v>0.77762048220124658</v>
      </c>
    </row>
    <row r="37" spans="1:19" x14ac:dyDescent="0.3">
      <c r="A37">
        <f t="shared" si="5"/>
        <v>7</v>
      </c>
      <c r="B37">
        <v>11.47052857120978</v>
      </c>
      <c r="C37">
        <v>2.1761601518087881</v>
      </c>
      <c r="F37">
        <f t="shared" si="1"/>
        <v>6</v>
      </c>
      <c r="G37" s="4">
        <v>0.43649750485443806</v>
      </c>
      <c r="H37">
        <f t="shared" si="2"/>
        <v>-5.5164108222109931E-3</v>
      </c>
      <c r="K37">
        <f t="shared" si="0"/>
        <v>0</v>
      </c>
      <c r="M37" t="str">
        <f t="array" ref="M37">IFERROR(SUM($K$11:$K$51*C17:C57),"")</f>
        <v/>
      </c>
      <c r="R37">
        <f t="array" ref="R37">CORREL($C$31:$C$530,B38:B537)</f>
        <v>0.73032545135219296</v>
      </c>
      <c r="S37">
        <f t="shared" si="4"/>
        <v>0.74018339187691551</v>
      </c>
    </row>
    <row r="38" spans="1:19" x14ac:dyDescent="0.3">
      <c r="A38">
        <f t="shared" si="5"/>
        <v>8</v>
      </c>
      <c r="B38">
        <v>10.396612717448859</v>
      </c>
      <c r="C38">
        <v>2.0240711669427394</v>
      </c>
      <c r="F38">
        <f t="shared" si="1"/>
        <v>7</v>
      </c>
      <c r="G38" s="4">
        <v>0.31230621036392614</v>
      </c>
      <c r="H38">
        <f t="shared" si="2"/>
        <v>9.2510289590740369E-3</v>
      </c>
      <c r="K38">
        <f t="shared" si="0"/>
        <v>0</v>
      </c>
      <c r="M38" t="str">
        <f t="array" ref="M38">IFERROR(SUM($K$11:$K$51*C18:C58),"")</f>
        <v/>
      </c>
      <c r="R38">
        <f t="array" ref="R38">CORREL($C$31:$C$530,B39:B538)</f>
        <v>0.68717849948812815</v>
      </c>
      <c r="S38">
        <f t="shared" si="4"/>
        <v>0.70350705162427429</v>
      </c>
    </row>
    <row r="39" spans="1:19" x14ac:dyDescent="0.3">
      <c r="A39">
        <f t="shared" si="5"/>
        <v>9</v>
      </c>
      <c r="B39">
        <v>9.9074231866673692</v>
      </c>
      <c r="C39">
        <v>2.3866860865191928</v>
      </c>
      <c r="F39">
        <f t="shared" si="1"/>
        <v>8</v>
      </c>
      <c r="G39" s="4">
        <v>0.19736594483248829</v>
      </c>
      <c r="H39">
        <f t="shared" si="2"/>
        <v>2.2900026913651172E-2</v>
      </c>
      <c r="K39">
        <f t="shared" si="0"/>
        <v>9.489192708819319E-4</v>
      </c>
      <c r="M39" t="str">
        <f t="array" ref="M39">IFERROR(SUM($K$11:$K$51*C19:C59),"")</f>
        <v/>
      </c>
      <c r="R39">
        <f t="array" ref="R39">CORREL($C$31:$C$530,B40:B539)</f>
        <v>0.66029632918215275</v>
      </c>
      <c r="S39">
        <f t="shared" si="4"/>
        <v>0.67071796584710042</v>
      </c>
    </row>
    <row r="40" spans="1:19" x14ac:dyDescent="0.3">
      <c r="A40">
        <f t="shared" si="5"/>
        <v>10</v>
      </c>
      <c r="B40">
        <v>12.265668100585351</v>
      </c>
      <c r="C40">
        <v>2.5245304722282338</v>
      </c>
      <c r="F40">
        <f t="shared" si="1"/>
        <v>9</v>
      </c>
      <c r="G40" s="4">
        <v>0.10532570621470161</v>
      </c>
      <c r="H40">
        <f t="shared" si="2"/>
        <v>3.0002818296812533E-2</v>
      </c>
      <c r="K40">
        <f t="shared" si="0"/>
        <v>4.3783632243270679E-3</v>
      </c>
      <c r="M40" t="str">
        <f t="array" ref="M40">IFERROR(SUM($K$11:$K$51*C20:C60),"")</f>
        <v/>
      </c>
      <c r="R40">
        <f t="array" ref="R40">CORREL($C$31:$C$530,B41:B540)</f>
        <v>0.63948317845354075</v>
      </c>
      <c r="S40">
        <f t="shared" si="4"/>
        <v>0.64941769481783584</v>
      </c>
    </row>
    <row r="41" spans="1:19" x14ac:dyDescent="0.3">
      <c r="A41">
        <f t="shared" si="5"/>
        <v>11</v>
      </c>
      <c r="B41">
        <v>11.920433874559633</v>
      </c>
      <c r="C41">
        <v>2.4321944581246084</v>
      </c>
      <c r="F41">
        <f t="shared" si="1"/>
        <v>10</v>
      </c>
      <c r="G41" s="4">
        <v>4.328828589372747E-2</v>
      </c>
      <c r="H41">
        <f t="shared" si="2"/>
        <v>2.9355521095715473E-2</v>
      </c>
      <c r="K41">
        <f t="shared" si="0"/>
        <v>7.6447747402815288E-3</v>
      </c>
      <c r="M41" t="str">
        <f t="array" ref="M41">IFERROR(SUM($K$11:$K$51*C21:C61),"")</f>
        <v/>
      </c>
    </row>
    <row r="42" spans="1:19" x14ac:dyDescent="0.3">
      <c r="A42">
        <f t="shared" si="5"/>
        <v>12</v>
      </c>
      <c r="B42">
        <v>12.922529695634999</v>
      </c>
      <c r="C42">
        <v>1.9477204520215978</v>
      </c>
      <c r="F42">
        <f t="shared" si="1"/>
        <v>11</v>
      </c>
      <c r="G42" s="4">
        <v>1.0606386668468809E-2</v>
      </c>
      <c r="H42">
        <f t="shared" si="2"/>
        <v>2.2110724306202267E-2</v>
      </c>
      <c r="K42">
        <f t="shared" si="0"/>
        <v>7.0310879357462748E-3</v>
      </c>
      <c r="M42" t="str">
        <f t="array" ref="M42">IFERROR(SUM($K$11:$K$51*C22:C62),"")</f>
        <v/>
      </c>
    </row>
    <row r="43" spans="1:19" x14ac:dyDescent="0.3">
      <c r="A43">
        <f t="shared" si="5"/>
        <v>13</v>
      </c>
      <c r="B43">
        <v>13.62997650982539</v>
      </c>
      <c r="C43">
        <v>2.1379781731098051</v>
      </c>
      <c r="F43">
        <f t="shared" si="1"/>
        <v>12</v>
      </c>
      <c r="G43" s="4">
        <v>3.5211749412414E-5</v>
      </c>
      <c r="H43">
        <f t="shared" si="2"/>
        <v>1.053596316964398E-2</v>
      </c>
      <c r="K43">
        <f t="shared" si="0"/>
        <v>4.9918957788266964E-3</v>
      </c>
      <c r="M43" t="str">
        <f t="array" ref="M43">IFERROR(SUM($K$11:$K$51*C23:C63),"")</f>
        <v/>
      </c>
    </row>
    <row r="44" spans="1:19" x14ac:dyDescent="0.3">
      <c r="A44">
        <f t="shared" si="5"/>
        <v>14</v>
      </c>
      <c r="B44">
        <v>12.317493208911577</v>
      </c>
      <c r="C44">
        <v>2.0437973844595532</v>
      </c>
      <c r="F44">
        <f t="shared" si="1"/>
        <v>13</v>
      </c>
      <c r="G44" s="4">
        <v>0</v>
      </c>
      <c r="H44">
        <f t="shared" si="2"/>
        <v>2.567675873301521E-4</v>
      </c>
      <c r="K44">
        <f t="shared" si="0"/>
        <v>2.6004485850083551E-3</v>
      </c>
      <c r="M44" t="str">
        <f t="array" ref="M44">IFERROR(SUM($K$11:$K$51*C24:C64),"")</f>
        <v/>
      </c>
    </row>
    <row r="45" spans="1:19" x14ac:dyDescent="0.3">
      <c r="A45">
        <f t="shared" si="5"/>
        <v>15</v>
      </c>
      <c r="B45">
        <v>12.972404861009098</v>
      </c>
      <c r="C45">
        <v>1.9201758812041465</v>
      </c>
      <c r="F45">
        <f t="shared" si="1"/>
        <v>14</v>
      </c>
      <c r="G45" s="4">
        <v>2.2155583791773811E-4</v>
      </c>
      <c r="H45">
        <f t="shared" si="2"/>
        <v>-4.4311167583547623E-4</v>
      </c>
      <c r="K45">
        <f t="shared" si="0"/>
        <v>0</v>
      </c>
      <c r="M45" t="str">
        <f t="array" ref="M45">IFERROR(SUM($K$11:$K$51*C25:C65),"")</f>
        <v/>
      </c>
    </row>
    <row r="46" spans="1:19" x14ac:dyDescent="0.3">
      <c r="A46">
        <f t="shared" si="5"/>
        <v>16</v>
      </c>
      <c r="B46">
        <v>11.692843196859178</v>
      </c>
      <c r="C46">
        <v>2.3503503882862353</v>
      </c>
      <c r="F46">
        <f t="shared" si="1"/>
        <v>15</v>
      </c>
      <c r="G46" s="4">
        <v>0</v>
      </c>
      <c r="H46">
        <f t="shared" si="2"/>
        <v>4.6665508634780744E-4</v>
      </c>
      <c r="K46">
        <f t="shared" si="0"/>
        <v>0</v>
      </c>
      <c r="M46" t="str">
        <f t="array" ref="M46">IFERROR(SUM($K$11:$K$51*C26:C66),"")</f>
        <v/>
      </c>
    </row>
    <row r="47" spans="1:19" x14ac:dyDescent="0.3">
      <c r="A47">
        <f t="shared" si="5"/>
        <v>17</v>
      </c>
      <c r="B47">
        <v>11.204535201302829</v>
      </c>
      <c r="C47">
        <v>1.44320214032849</v>
      </c>
      <c r="F47">
        <f t="shared" si="1"/>
        <v>16</v>
      </c>
      <c r="G47" s="4">
        <v>2.4509924843006936E-4</v>
      </c>
      <c r="H47">
        <f t="shared" si="2"/>
        <v>-4.9019849686013871E-4</v>
      </c>
      <c r="K47">
        <f t="shared" si="0"/>
        <v>1.1682847332557457E-3</v>
      </c>
      <c r="M47" t="str">
        <f t="array" ref="M47">IFERROR(SUM($K$11:$K$51*C27:C67),"")</f>
        <v/>
      </c>
    </row>
    <row r="48" spans="1:19" x14ac:dyDescent="0.3">
      <c r="A48">
        <f t="shared" si="5"/>
        <v>18</v>
      </c>
      <c r="B48">
        <v>12.048406313609707</v>
      </c>
      <c r="C48">
        <v>2.8127533395215636</v>
      </c>
      <c r="F48">
        <f t="shared" si="1"/>
        <v>17</v>
      </c>
      <c r="G48" s="4">
        <v>0</v>
      </c>
      <c r="H48">
        <f t="shared" si="2"/>
        <v>2.4509924843006936E-4</v>
      </c>
      <c r="K48">
        <f t="shared" si="0"/>
        <v>1.804704985527333E-3</v>
      </c>
      <c r="M48" t="str">
        <f t="array" ref="M48">IFERROR(SUM($K$11:$K$51*C28:C68),"")</f>
        <v/>
      </c>
    </row>
    <row r="49" spans="1:14" x14ac:dyDescent="0.3">
      <c r="A49">
        <f t="shared" si="5"/>
        <v>19</v>
      </c>
      <c r="B49">
        <v>10.751014940584257</v>
      </c>
      <c r="C49">
        <v>2.3702892492566083</v>
      </c>
      <c r="F49">
        <f t="shared" si="1"/>
        <v>18</v>
      </c>
      <c r="G49" s="4">
        <v>0</v>
      </c>
      <c r="H49">
        <f t="shared" si="2"/>
        <v>2.0288990891730057E-5</v>
      </c>
      <c r="K49">
        <f t="shared" si="0"/>
        <v>2.2741089102267576E-3</v>
      </c>
      <c r="M49" t="str">
        <f t="array" ref="M49">IFERROR(SUM($K$11:$K$51*C29:C69),"")</f>
        <v/>
      </c>
    </row>
    <row r="50" spans="1:14" x14ac:dyDescent="0.3">
      <c r="A50">
        <f t="shared" si="5"/>
        <v>20</v>
      </c>
      <c r="B50">
        <v>10.873252730809856</v>
      </c>
      <c r="C50">
        <v>1.9871020625365241</v>
      </c>
      <c r="F50">
        <f t="shared" si="1"/>
        <v>19</v>
      </c>
      <c r="G50" s="4">
        <v>2.0288990891730057E-5</v>
      </c>
      <c r="H50">
        <f t="shared" si="2"/>
        <v>6.2953357265376142E-6</v>
      </c>
      <c r="K50">
        <f t="shared" si="0"/>
        <v>2.3803574549766627E-3</v>
      </c>
      <c r="M50" t="str">
        <f t="array" ref="M50">IFERROR(SUM($K$11:$K$51*C30:C70),"")</f>
        <v/>
      </c>
    </row>
    <row r="51" spans="1:14" x14ac:dyDescent="0.3">
      <c r="A51">
        <f t="shared" si="5"/>
        <v>21</v>
      </c>
      <c r="B51">
        <v>13.915488608400578</v>
      </c>
      <c r="C51">
        <v>2.5333739585386938</v>
      </c>
      <c r="F51">
        <f t="shared" si="1"/>
        <v>20</v>
      </c>
      <c r="G51" s="4">
        <v>4.6873317509997728E-5</v>
      </c>
      <c r="K51">
        <f t="shared" si="0"/>
        <v>2.4428818622828424E-3</v>
      </c>
      <c r="M51">
        <f t="array" ref="M51">IFERROR(SUM($K$11:$K$51*C31:C71)+$D$2,"")</f>
        <v>11.855453903010689</v>
      </c>
      <c r="N51">
        <f>(M51-B51)^2</f>
        <v>4.2437429874108057</v>
      </c>
    </row>
    <row r="52" spans="1:14" x14ac:dyDescent="0.3">
      <c r="A52">
        <f t="shared" si="5"/>
        <v>22</v>
      </c>
      <c r="B52">
        <v>11.756215664968432</v>
      </c>
      <c r="C52">
        <v>2.0431733571122783</v>
      </c>
      <c r="M52">
        <f t="array" ref="M52">IFERROR(SUM($K$11:$K$51*C32:C72)+$D$2,"")</f>
        <v>11.82401771210041</v>
      </c>
      <c r="N52">
        <f t="shared" ref="N52:N115" si="6">(M52-B52)^2</f>
        <v>4.5971175952870588E-3</v>
      </c>
    </row>
    <row r="53" spans="1:14" x14ac:dyDescent="0.3">
      <c r="A53">
        <f t="shared" si="5"/>
        <v>23</v>
      </c>
      <c r="B53">
        <v>10.575497327440363</v>
      </c>
      <c r="C53">
        <v>2.0735904646459824</v>
      </c>
      <c r="G53">
        <f>SUM(G11:G51)</f>
        <v>5.6416829814275111</v>
      </c>
      <c r="M53">
        <f t="array" ref="M53">IFERROR(SUM($K$11:$K$51*C33:C73)+$D$2,"")</f>
        <v>11.740354742193107</v>
      </c>
      <c r="N53">
        <f t="shared" si="6"/>
        <v>1.3568927967044457</v>
      </c>
    </row>
    <row r="54" spans="1:14" x14ac:dyDescent="0.3">
      <c r="A54">
        <f t="shared" si="5"/>
        <v>24</v>
      </c>
      <c r="B54">
        <v>10.544668374594549</v>
      </c>
      <c r="C54">
        <v>1.7350781764557688</v>
      </c>
      <c r="M54">
        <f t="array" ref="M54">IFERROR(SUM($K$11:$K$51*C34:C74)+$D$2,"")</f>
        <v>11.630021404313265</v>
      </c>
      <c r="N54">
        <f t="shared" si="6"/>
        <v>1.1779911991195959</v>
      </c>
    </row>
    <row r="55" spans="1:14" x14ac:dyDescent="0.3">
      <c r="A55">
        <f t="shared" si="5"/>
        <v>25</v>
      </c>
      <c r="B55">
        <v>11.135577494120163</v>
      </c>
      <c r="C55">
        <v>1.6484458148882595</v>
      </c>
      <c r="M55">
        <f t="array" ref="M55">IFERROR(SUM($K$11:$K$51*C35:C75)+$D$2,"")</f>
        <v>11.524538623131333</v>
      </c>
      <c r="N55">
        <f t="shared" si="6"/>
        <v>0.15129075988164392</v>
      </c>
    </row>
    <row r="56" spans="1:14" x14ac:dyDescent="0.3">
      <c r="A56">
        <f t="shared" si="5"/>
        <v>26</v>
      </c>
      <c r="B56">
        <v>11.604072164961538</v>
      </c>
      <c r="C56">
        <v>1.8061292419154051</v>
      </c>
      <c r="M56">
        <f t="array" ref="M56">IFERROR(SUM($K$11:$K$51*C36:C76)+$D$2,"")</f>
        <v>11.460519113851994</v>
      </c>
      <c r="N56">
        <f t="shared" si="6"/>
        <v>2.0607478482859345E-2</v>
      </c>
    </row>
    <row r="57" spans="1:14" x14ac:dyDescent="0.3">
      <c r="A57">
        <f t="shared" si="5"/>
        <v>27</v>
      </c>
      <c r="B57">
        <v>11.47052857120978</v>
      </c>
      <c r="C57">
        <v>3.1492837004261629</v>
      </c>
      <c r="M57">
        <f t="array" ref="M57">IFERROR(SUM($K$11:$K$51*C37:C77)+$D$2,"")</f>
        <v>11.467438627434152</v>
      </c>
      <c r="N57">
        <f t="shared" si="6"/>
        <v>9.5477525365394144E-6</v>
      </c>
    </row>
    <row r="58" spans="1:14" x14ac:dyDescent="0.3">
      <c r="A58">
        <f t="shared" si="5"/>
        <v>28</v>
      </c>
      <c r="B58">
        <v>10.396612717448859</v>
      </c>
      <c r="C58">
        <v>2.2425076526756356</v>
      </c>
      <c r="M58">
        <f t="array" ref="M58">IFERROR(SUM($K$11:$K$51*C38:C78)+$D$2,"")</f>
        <v>11.555738555892614</v>
      </c>
      <c r="N58">
        <f t="shared" si="6"/>
        <v>1.3435727093479377</v>
      </c>
    </row>
    <row r="59" spans="1:14" x14ac:dyDescent="0.3">
      <c r="A59">
        <f t="shared" si="5"/>
        <v>29</v>
      </c>
      <c r="B59">
        <v>9.9074231866673692</v>
      </c>
      <c r="C59">
        <v>1.6917484672886254</v>
      </c>
      <c r="M59">
        <f t="array" ref="M59">IFERROR(SUM($K$11:$K$51*C39:C79)+$D$2,"")</f>
        <v>11.727345322800804</v>
      </c>
      <c r="N59">
        <f t="shared" si="6"/>
        <v>3.3121165815884859</v>
      </c>
    </row>
    <row r="60" spans="1:14" x14ac:dyDescent="0.3">
      <c r="A60">
        <f t="shared" si="5"/>
        <v>30</v>
      </c>
      <c r="B60">
        <v>12.265668100585351</v>
      </c>
      <c r="C60">
        <v>2.2078624561291433</v>
      </c>
      <c r="M60">
        <f t="array" ref="M60">IFERROR(SUM($K$11:$K$51*C40:C80)+$D$2,"")</f>
        <v>11.967584120334507</v>
      </c>
      <c r="N60">
        <f t="shared" si="6"/>
        <v>8.8854059282185649E-2</v>
      </c>
    </row>
    <row r="61" spans="1:14" x14ac:dyDescent="0.3">
      <c r="A61">
        <f t="shared" si="5"/>
        <v>31</v>
      </c>
      <c r="B61">
        <v>11.920433874559633</v>
      </c>
      <c r="C61">
        <v>2.8445695055222791</v>
      </c>
      <c r="M61">
        <f t="array" ref="M61">IFERROR(SUM($K$11:$K$51*C41:C81)+$D$2,"")</f>
        <v>12.232759579849667</v>
      </c>
      <c r="N61">
        <f t="shared" si="6"/>
        <v>9.7547346184917103E-2</v>
      </c>
    </row>
    <row r="62" spans="1:14" x14ac:dyDescent="0.3">
      <c r="A62">
        <f t="shared" si="5"/>
        <v>32</v>
      </c>
      <c r="B62">
        <v>12.922529695634999</v>
      </c>
      <c r="C62">
        <v>2.571474749593321</v>
      </c>
      <c r="M62">
        <f t="array" ref="M62">IFERROR(SUM($K$11:$K$51*C42:C82)+$D$2,"")</f>
        <v>12.455272456317195</v>
      </c>
      <c r="N62">
        <f t="shared" si="6"/>
        <v>0.21832932769489624</v>
      </c>
    </row>
    <row r="63" spans="1:14" x14ac:dyDescent="0.3">
      <c r="A63">
        <f t="shared" si="5"/>
        <v>33</v>
      </c>
      <c r="B63">
        <v>13.62997650982539</v>
      </c>
      <c r="C63">
        <v>2.6905923088683403</v>
      </c>
      <c r="M63">
        <f t="array" ref="M63">IFERROR(SUM($K$11:$K$51*C43:C83)+$D$2,"")</f>
        <v>12.577235786343218</v>
      </c>
      <c r="N63">
        <f t="shared" si="6"/>
        <v>1.1082630308777668</v>
      </c>
    </row>
    <row r="64" spans="1:14" x14ac:dyDescent="0.3">
      <c r="A64">
        <f t="shared" si="5"/>
        <v>34</v>
      </c>
      <c r="B64">
        <v>12.317493208911577</v>
      </c>
      <c r="C64">
        <v>2.0665073698899068</v>
      </c>
      <c r="M64">
        <f t="array" ref="M64">IFERROR(SUM($K$11:$K$51*C44:C84)+$D$2,"")</f>
        <v>12.563949183228821</v>
      </c>
      <c r="N64">
        <f t="shared" si="6"/>
        <v>6.0740547276662407E-2</v>
      </c>
    </row>
    <row r="65" spans="1:14" x14ac:dyDescent="0.3">
      <c r="A65">
        <f t="shared" si="5"/>
        <v>35</v>
      </c>
      <c r="B65">
        <v>12.972404861009098</v>
      </c>
      <c r="C65">
        <v>1.9261061732962284</v>
      </c>
      <c r="M65">
        <f t="array" ref="M65">IFERROR(SUM($K$11:$K$51*C45:C85)+$D$2,"")</f>
        <v>12.408984015547208</v>
      </c>
      <c r="N65">
        <f t="shared" si="6"/>
        <v>0.31744304910099053</v>
      </c>
    </row>
    <row r="66" spans="1:14" x14ac:dyDescent="0.3">
      <c r="A66">
        <f t="shared" si="5"/>
        <v>36</v>
      </c>
      <c r="B66">
        <v>11.692843196859178</v>
      </c>
      <c r="C66">
        <v>1.4036463827759094</v>
      </c>
      <c r="M66">
        <f t="array" ref="M66">IFERROR(SUM($K$11:$K$51*C46:C86)+$D$2,"")</f>
        <v>12.148865316254968</v>
      </c>
      <c r="N66">
        <f t="shared" si="6"/>
        <v>0.20795617337822822</v>
      </c>
    </row>
    <row r="67" spans="1:14" x14ac:dyDescent="0.3">
      <c r="A67">
        <f t="shared" si="5"/>
        <v>37</v>
      </c>
      <c r="B67">
        <v>11.204535201302829</v>
      </c>
      <c r="C67">
        <v>2.241862051616434</v>
      </c>
      <c r="M67">
        <f t="array" ref="M67">IFERROR(SUM($K$11:$K$51*C47:C87)+$D$2,"")</f>
        <v>11.837570845626731</v>
      </c>
      <c r="N67">
        <f t="shared" si="6"/>
        <v>0.40073412698457805</v>
      </c>
    </row>
    <row r="68" spans="1:14" x14ac:dyDescent="0.3">
      <c r="A68">
        <f t="shared" si="5"/>
        <v>38</v>
      </c>
      <c r="B68">
        <v>12.048406313609707</v>
      </c>
      <c r="C68">
        <v>1.9192338128260773</v>
      </c>
      <c r="M68">
        <f t="array" ref="M68">IFERROR(SUM($K$11:$K$51*C48:C88)+$D$2,"")</f>
        <v>11.510034481824782</v>
      </c>
      <c r="N68">
        <f t="shared" si="6"/>
        <v>0.28984422925945569</v>
      </c>
    </row>
    <row r="69" spans="1:14" x14ac:dyDescent="0.3">
      <c r="A69">
        <f t="shared" si="5"/>
        <v>39</v>
      </c>
      <c r="B69">
        <v>10.751014940584257</v>
      </c>
      <c r="C69">
        <v>1.9391538405312951</v>
      </c>
      <c r="M69">
        <f t="array" ref="M69">IFERROR(SUM($K$11:$K$51*C49:C89)+$D$2,"")</f>
        <v>11.182203919980852</v>
      </c>
      <c r="N69">
        <f t="shared" si="6"/>
        <v>0.18592393595307691</v>
      </c>
    </row>
    <row r="70" spans="1:14" x14ac:dyDescent="0.3">
      <c r="A70">
        <f t="shared" si="5"/>
        <v>40</v>
      </c>
      <c r="B70">
        <v>10.873252730809856</v>
      </c>
      <c r="C70">
        <v>2.2411146387689529</v>
      </c>
      <c r="M70">
        <f t="array" ref="M70">IFERROR(SUM($K$11:$K$51*C50:C90)+$D$2,"")</f>
        <v>10.861753901685299</v>
      </c>
      <c r="N70">
        <f t="shared" si="6"/>
        <v>1.3222307123576075E-4</v>
      </c>
    </row>
    <row r="71" spans="1:14" x14ac:dyDescent="0.3">
      <c r="A71">
        <f t="shared" si="5"/>
        <v>41</v>
      </c>
      <c r="B71">
        <v>11.400436202813768</v>
      </c>
      <c r="C71">
        <v>1.8806554326094562</v>
      </c>
      <c r="M71">
        <f t="array" ref="M71">IFERROR(SUM($K$11:$K$51*C51:C91)+$D$2,"")</f>
        <v>10.560056694851934</v>
      </c>
      <c r="N71">
        <f t="shared" si="6"/>
        <v>0.70623771740217556</v>
      </c>
    </row>
    <row r="72" spans="1:14" x14ac:dyDescent="0.3">
      <c r="A72">
        <f t="shared" si="5"/>
        <v>42</v>
      </c>
      <c r="B72">
        <v>9.8947665881667763</v>
      </c>
      <c r="C72">
        <v>1.2288272876895019</v>
      </c>
      <c r="M72">
        <f t="array" ref="M72">IFERROR(SUM($K$11:$K$51*C52:C92)+$D$2,"")</f>
        <v>10.303817896235055</v>
      </c>
      <c r="N72">
        <f t="shared" si="6"/>
        <v>0.1673229726323695</v>
      </c>
    </row>
    <row r="73" spans="1:14" x14ac:dyDescent="0.3">
      <c r="A73">
        <f t="shared" si="5"/>
        <v>43</v>
      </c>
      <c r="B73">
        <v>8.4393910808461747</v>
      </c>
      <c r="C73">
        <v>1.4886442267848676</v>
      </c>
      <c r="M73">
        <f t="array" ref="M73">IFERROR(SUM($K$11:$K$51*C53:C93)+$D$2,"")</f>
        <v>10.104691161891793</v>
      </c>
      <c r="N73">
        <f t="shared" si="6"/>
        <v>2.7732243599305435</v>
      </c>
    </row>
    <row r="74" spans="1:14" x14ac:dyDescent="0.3">
      <c r="A74">
        <f t="shared" si="5"/>
        <v>44</v>
      </c>
      <c r="B74">
        <v>9.9341820421377349</v>
      </c>
      <c r="C74">
        <v>1.9898907165948274</v>
      </c>
      <c r="M74">
        <f t="array" ref="M74">IFERROR(SUM($K$11:$K$51*C54:C94)+$D$2,"")</f>
        <v>9.9736897614519524</v>
      </c>
      <c r="N74">
        <f t="shared" si="6"/>
        <v>1.5608598854109932E-3</v>
      </c>
    </row>
    <row r="75" spans="1:14" x14ac:dyDescent="0.3">
      <c r="A75">
        <f t="shared" si="5"/>
        <v>45</v>
      </c>
      <c r="B75">
        <v>8.4022576056361018</v>
      </c>
      <c r="C75">
        <v>2.0841112431330115</v>
      </c>
      <c r="M75">
        <f t="array" ref="M75">IFERROR(SUM($K$11:$K$51*C55:C95)+$D$2,"")</f>
        <v>9.9136761121013688</v>
      </c>
      <c r="N75">
        <f t="shared" si="6"/>
        <v>2.2843859016856984</v>
      </c>
    </row>
    <row r="76" spans="1:14" x14ac:dyDescent="0.3">
      <c r="A76">
        <f t="shared" si="5"/>
        <v>46</v>
      </c>
      <c r="B76">
        <v>9.8663015721505971</v>
      </c>
      <c r="C76">
        <v>1.9555504474534404</v>
      </c>
      <c r="M76">
        <f t="array" ref="M76">IFERROR(SUM($K$11:$K$51*C56:C96)+$D$2,"")</f>
        <v>9.9351429174358898</v>
      </c>
      <c r="N76">
        <f t="shared" si="6"/>
        <v>4.7391308206888956E-3</v>
      </c>
    </row>
    <row r="77" spans="1:14" x14ac:dyDescent="0.3">
      <c r="A77">
        <f t="shared" si="5"/>
        <v>47</v>
      </c>
      <c r="B77">
        <v>10.912056148430946</v>
      </c>
      <c r="C77">
        <v>1.4927502067058107</v>
      </c>
      <c r="M77">
        <f t="array" ref="M77">IFERROR(SUM($K$11:$K$51*C57:C97)+$D$2,"")</f>
        <v>10.054879433445896</v>
      </c>
      <c r="N77">
        <f t="shared" si="6"/>
        <v>0.73475192071256124</v>
      </c>
    </row>
    <row r="78" spans="1:14" x14ac:dyDescent="0.3">
      <c r="A78">
        <f t="shared" si="5"/>
        <v>48</v>
      </c>
      <c r="B78">
        <v>8.5833346360917204</v>
      </c>
      <c r="C78">
        <v>1.7614754517321431</v>
      </c>
      <c r="M78">
        <f t="array" ref="M78">IFERROR(SUM($K$11:$K$51*C58:C98)+$D$2,"")</f>
        <v>10.288185714202589</v>
      </c>
      <c r="N78">
        <f t="shared" si="6"/>
        <v>2.9065171985357909</v>
      </c>
    </row>
    <row r="79" spans="1:14" x14ac:dyDescent="0.3">
      <c r="A79">
        <f t="shared" si="5"/>
        <v>49</v>
      </c>
      <c r="B79">
        <v>8.6278712422336632</v>
      </c>
      <c r="C79">
        <v>2.7892728174052834</v>
      </c>
      <c r="M79">
        <f t="array" ref="M79">IFERROR(SUM($K$11:$K$51*C59:C99)+$D$2,"")</f>
        <v>10.633987567077403</v>
      </c>
      <c r="N79">
        <f t="shared" si="6"/>
        <v>4.0245027088045537</v>
      </c>
    </row>
    <row r="80" spans="1:14" x14ac:dyDescent="0.3">
      <c r="A80">
        <f t="shared" si="5"/>
        <v>50</v>
      </c>
      <c r="B80">
        <v>9.5643554408369909</v>
      </c>
      <c r="C80">
        <v>2.2477678902731086</v>
      </c>
      <c r="M80">
        <f t="array" ref="M80">IFERROR(SUM($K$11:$K$51*C60:C100)+$D$2,"")</f>
        <v>11.063547509500149</v>
      </c>
      <c r="N80">
        <f t="shared" si="6"/>
        <v>2.247576858742518</v>
      </c>
    </row>
    <row r="81" spans="1:14" x14ac:dyDescent="0.3">
      <c r="A81">
        <f t="shared" si="5"/>
        <v>51</v>
      </c>
      <c r="B81">
        <v>11.49845793809148</v>
      </c>
      <c r="C81">
        <v>2.3557487722188664</v>
      </c>
      <c r="M81">
        <f t="array" ref="M81">IFERROR(SUM($K$11:$K$51*C61:C101)+$D$2,"")</f>
        <v>11.53048418187017</v>
      </c>
      <c r="N81">
        <f t="shared" si="6"/>
        <v>1.0256802905720664E-3</v>
      </c>
    </row>
    <row r="82" spans="1:14" x14ac:dyDescent="0.3">
      <c r="A82">
        <f t="shared" si="5"/>
        <v>52</v>
      </c>
      <c r="B82">
        <v>12.908913137371952</v>
      </c>
      <c r="C82">
        <v>2.7619820832432964</v>
      </c>
      <c r="M82">
        <f t="array" ref="M82">IFERROR(SUM($K$11:$K$51*C62:C102)+$D$2,"")</f>
        <v>11.976743289761801</v>
      </c>
      <c r="N82">
        <f t="shared" si="6"/>
        <v>0.86894062479353207</v>
      </c>
    </row>
    <row r="83" spans="1:14" x14ac:dyDescent="0.3">
      <c r="A83">
        <f t="shared" si="5"/>
        <v>53</v>
      </c>
      <c r="B83">
        <v>12.030631633181825</v>
      </c>
      <c r="C83">
        <v>2.299081045798232</v>
      </c>
      <c r="M83">
        <f t="array" ref="M83">IFERROR(SUM($K$11:$K$51*C63:C103)+$D$2,"")</f>
        <v>12.33056789502001</v>
      </c>
      <c r="N83">
        <f t="shared" si="6"/>
        <v>8.9961761165464602E-2</v>
      </c>
    </row>
    <row r="84" spans="1:14" x14ac:dyDescent="0.3">
      <c r="A84">
        <f t="shared" si="5"/>
        <v>54</v>
      </c>
      <c r="B84">
        <v>12.629929020131348</v>
      </c>
      <c r="C84">
        <v>2.3835831481052505</v>
      </c>
      <c r="M84">
        <f t="array" ref="M84">IFERROR(SUM($K$11:$K$51*C64:C104)+$D$2,"")</f>
        <v>12.53491401428426</v>
      </c>
      <c r="N84">
        <f t="shared" si="6"/>
        <v>9.0278513361222081E-3</v>
      </c>
    </row>
    <row r="85" spans="1:14" x14ac:dyDescent="0.3">
      <c r="A85">
        <f t="shared" si="5"/>
        <v>55</v>
      </c>
      <c r="B85">
        <v>13.333025837652015</v>
      </c>
      <c r="C85">
        <v>2.7207455466731894</v>
      </c>
      <c r="M85">
        <f t="array" ref="M85">IFERROR(SUM($K$11:$K$51*C65:C105)+$D$2,"")</f>
        <v>12.564771032120957</v>
      </c>
      <c r="N85">
        <f t="shared" si="6"/>
        <v>0.59021544622156319</v>
      </c>
    </row>
    <row r="86" spans="1:14" x14ac:dyDescent="0.3">
      <c r="A86">
        <f t="shared" si="5"/>
        <v>56</v>
      </c>
      <c r="B86">
        <v>13.326981352592135</v>
      </c>
      <c r="C86">
        <v>1.6599832072411893</v>
      </c>
      <c r="M86">
        <f t="array" ref="M86">IFERROR(SUM($K$11:$K$51*C66:C106)+$D$2,"")</f>
        <v>12.423688949222822</v>
      </c>
      <c r="N86">
        <f t="shared" si="6"/>
        <v>0.81593716598471056</v>
      </c>
    </row>
    <row r="87" spans="1:14" x14ac:dyDescent="0.3">
      <c r="A87">
        <f t="shared" si="5"/>
        <v>57</v>
      </c>
      <c r="B87">
        <v>13.24576101332681</v>
      </c>
      <c r="C87">
        <v>1.7307313162025386</v>
      </c>
      <c r="M87">
        <f t="array" ref="M87">IFERROR(SUM($K$11:$K$51*C67:C107)+$D$2,"")</f>
        <v>12.122684296910426</v>
      </c>
      <c r="N87">
        <f t="shared" si="6"/>
        <v>1.2613013109566054</v>
      </c>
    </row>
    <row r="88" spans="1:14" x14ac:dyDescent="0.3">
      <c r="A88">
        <f t="shared" si="5"/>
        <v>58</v>
      </c>
      <c r="B88">
        <v>9.9410126766454319</v>
      </c>
      <c r="C88">
        <v>1.7422520089133682</v>
      </c>
      <c r="M88">
        <f t="array" ref="M88">IFERROR(SUM($K$11:$K$51*C68:C108)+$D$2,"")</f>
        <v>11.68878469725642</v>
      </c>
      <c r="N88">
        <f t="shared" si="6"/>
        <v>3.0547070360306154</v>
      </c>
    </row>
    <row r="89" spans="1:14" x14ac:dyDescent="0.3">
      <c r="A89">
        <f t="shared" si="5"/>
        <v>59</v>
      </c>
      <c r="B89">
        <v>12.26983096568215</v>
      </c>
      <c r="C89">
        <v>1.8765581427276665</v>
      </c>
      <c r="M89">
        <f t="array" ref="M89">IFERROR(SUM($K$11:$K$51*C69:C109)+$D$2,"")</f>
        <v>11.163925987491758</v>
      </c>
      <c r="N89">
        <f t="shared" si="6"/>
        <v>1.2230258207862905</v>
      </c>
    </row>
    <row r="90" spans="1:14" x14ac:dyDescent="0.3">
      <c r="A90">
        <f t="shared" si="5"/>
        <v>60</v>
      </c>
      <c r="B90">
        <v>11.859203102427218</v>
      </c>
      <c r="C90">
        <v>2.0500293717519877</v>
      </c>
      <c r="M90">
        <f t="array" ref="M90">IFERROR(SUM($K$11:$K$51*C70:C110)+$D$2,"")</f>
        <v>10.598946712007526</v>
      </c>
      <c r="N90">
        <f t="shared" si="6"/>
        <v>1.5882461695936694</v>
      </c>
    </row>
    <row r="91" spans="1:14" x14ac:dyDescent="0.3">
      <c r="A91">
        <f t="shared" si="5"/>
        <v>61</v>
      </c>
      <c r="B91">
        <v>8.9625842021177142</v>
      </c>
      <c r="C91">
        <v>1.1702549859841977</v>
      </c>
      <c r="M91">
        <f t="array" ref="M91">IFERROR(SUM($K$11:$K$51*C71:C111)+$D$2,"")</f>
        <v>10.041831816000592</v>
      </c>
      <c r="N91">
        <f t="shared" si="6"/>
        <v>1.1647754120718845</v>
      </c>
    </row>
    <row r="92" spans="1:14" x14ac:dyDescent="0.3">
      <c r="A92">
        <f t="shared" si="5"/>
        <v>62</v>
      </c>
      <c r="B92">
        <v>11.047273545732558</v>
      </c>
      <c r="C92">
        <v>1.4126960553843348</v>
      </c>
      <c r="M92">
        <f t="array" ref="M92">IFERROR(SUM($K$11:$K$51*C72:C112)+$D$2,"")</f>
        <v>9.5443762746390934</v>
      </c>
      <c r="N92">
        <f t="shared" si="6"/>
        <v>2.2587002074601839</v>
      </c>
    </row>
    <row r="93" spans="1:14" x14ac:dyDescent="0.3">
      <c r="A93">
        <f t="shared" si="5"/>
        <v>63</v>
      </c>
      <c r="B93">
        <v>10.31359383551094</v>
      </c>
      <c r="C93">
        <v>1.1454143624336068</v>
      </c>
      <c r="M93">
        <f t="array" ref="M93">IFERROR(SUM($K$11:$K$51*C73:C113)+$D$2,"")</f>
        <v>9.1475534181547964</v>
      </c>
      <c r="N93">
        <f t="shared" si="6"/>
        <v>1.3596502549080884</v>
      </c>
    </row>
    <row r="94" spans="1:14" x14ac:dyDescent="0.3">
      <c r="A94">
        <f t="shared" si="5"/>
        <v>64</v>
      </c>
      <c r="B94">
        <v>8.2240507130556395</v>
      </c>
      <c r="C94">
        <v>1.9131371229524858</v>
      </c>
      <c r="M94">
        <f t="array" ref="M94">IFERROR(SUM($K$11:$K$51*C74:C114)+$D$2,"")</f>
        <v>8.8866343746376071</v>
      </c>
      <c r="N94">
        <f t="shared" si="6"/>
        <v>0.43901710859536736</v>
      </c>
    </row>
    <row r="95" spans="1:14" x14ac:dyDescent="0.3">
      <c r="A95">
        <f t="shared" si="5"/>
        <v>65</v>
      </c>
      <c r="B95">
        <v>8.026875019553751</v>
      </c>
      <c r="C95">
        <v>1.4635369267100162</v>
      </c>
      <c r="M95">
        <f t="array" ref="M95">IFERROR(SUM($K$11:$K$51*C75:C115)+$D$2,"")</f>
        <v>8.7943722116718348</v>
      </c>
      <c r="N95">
        <f t="shared" si="6"/>
        <v>0.58905193990914273</v>
      </c>
    </row>
    <row r="96" spans="1:14" x14ac:dyDescent="0.3">
      <c r="A96">
        <f t="shared" si="5"/>
        <v>66</v>
      </c>
      <c r="B96">
        <v>10.810161444059178</v>
      </c>
      <c r="C96">
        <v>1.7668680254202194</v>
      </c>
      <c r="M96">
        <f t="array" ref="M96">IFERROR(SUM($K$11:$K$51*C76:C116)+$D$2,"")</f>
        <v>8.8846872586444032</v>
      </c>
      <c r="N96">
        <f t="shared" si="6"/>
        <v>3.7074508386986897</v>
      </c>
    </row>
    <row r="97" spans="1:14" x14ac:dyDescent="0.3">
      <c r="A97">
        <f t="shared" ref="A97:A160" si="7">1+A96</f>
        <v>67</v>
      </c>
      <c r="B97">
        <v>7.9057009909785103</v>
      </c>
      <c r="C97">
        <v>2.004942324456445</v>
      </c>
      <c r="M97">
        <f t="array" ref="M97">IFERROR(SUM($K$11:$K$51*C77:C117)+$D$2,"")</f>
        <v>9.148426795507838</v>
      </c>
      <c r="N97">
        <f t="shared" si="6"/>
        <v>1.5443674252430648</v>
      </c>
    </row>
    <row r="98" spans="1:14" x14ac:dyDescent="0.3">
      <c r="A98">
        <f t="shared" si="7"/>
        <v>68</v>
      </c>
      <c r="B98">
        <v>9.6542516481955332</v>
      </c>
      <c r="C98">
        <v>1.757525936601549</v>
      </c>
      <c r="M98">
        <f t="array" ref="M98">IFERROR(SUM($K$11:$K$51*C78:C118)+$D$2,"")</f>
        <v>9.5583935951350139</v>
      </c>
      <c r="N98">
        <f t="shared" si="6"/>
        <v>9.1887663365533348E-3</v>
      </c>
    </row>
    <row r="99" spans="1:14" x14ac:dyDescent="0.3">
      <c r="A99">
        <f t="shared" si="7"/>
        <v>69</v>
      </c>
      <c r="B99">
        <v>8.874692149141886</v>
      </c>
      <c r="C99">
        <v>2.4739539903754961</v>
      </c>
      <c r="M99">
        <f t="array" ref="M99">IFERROR(SUM($K$11:$K$51*C79:C119)+$D$2,"")</f>
        <v>10.075859541420153</v>
      </c>
      <c r="N99">
        <f t="shared" si="6"/>
        <v>1.4428031042725713</v>
      </c>
    </row>
    <row r="100" spans="1:14" x14ac:dyDescent="0.3">
      <c r="A100">
        <f t="shared" si="7"/>
        <v>70</v>
      </c>
      <c r="B100">
        <v>12.963476204644296</v>
      </c>
      <c r="C100">
        <v>2.7915120168942451</v>
      </c>
      <c r="M100">
        <f t="array" ref="M100">IFERROR(SUM($K$11:$K$51*C80:C120)+$D$2,"")</f>
        <v>10.629934128908637</v>
      </c>
      <c r="N100">
        <f t="shared" si="6"/>
        <v>5.4454186192286889</v>
      </c>
    </row>
    <row r="101" spans="1:14" x14ac:dyDescent="0.3">
      <c r="A101">
        <f t="shared" si="7"/>
        <v>71</v>
      </c>
      <c r="B101">
        <v>12.334692576345082</v>
      </c>
      <c r="C101">
        <v>1.8893641803309187</v>
      </c>
      <c r="M101">
        <f t="array" ref="M101">IFERROR(SUM($K$11:$K$51*C81:C121)+$D$2,"")</f>
        <v>11.132682196167382</v>
      </c>
      <c r="N101">
        <f t="shared" si="6"/>
        <v>1.4448289540549399</v>
      </c>
    </row>
    <row r="102" spans="1:14" x14ac:dyDescent="0.3">
      <c r="A102">
        <f t="shared" si="7"/>
        <v>72</v>
      </c>
      <c r="B102">
        <v>12.074324961582901</v>
      </c>
      <c r="C102">
        <v>2.5469698359128814</v>
      </c>
      <c r="M102">
        <f t="array" ref="M102">IFERROR(SUM($K$11:$K$51*C82:C122)+$D$2,"")</f>
        <v>11.514567181912609</v>
      </c>
      <c r="N102">
        <f t="shared" si="6"/>
        <v>0.31332877190141534</v>
      </c>
    </row>
    <row r="103" spans="1:14" x14ac:dyDescent="0.3">
      <c r="A103">
        <f t="shared" si="7"/>
        <v>73</v>
      </c>
      <c r="B103">
        <v>12.53523662063057</v>
      </c>
      <c r="C103">
        <v>2.3898435643105111</v>
      </c>
      <c r="M103">
        <f t="array" ref="M103">IFERROR(SUM($K$11:$K$51*C83:C123)+$D$2,"")</f>
        <v>11.727782123602209</v>
      </c>
      <c r="N103">
        <f t="shared" si="6"/>
        <v>0.65198276477132422</v>
      </c>
    </row>
    <row r="104" spans="1:14" x14ac:dyDescent="0.3">
      <c r="A104">
        <f t="shared" si="7"/>
        <v>74</v>
      </c>
      <c r="B104">
        <v>11.900491273739114</v>
      </c>
      <c r="C104">
        <v>1.8141312186020104</v>
      </c>
      <c r="M104">
        <f t="array" ref="M104">IFERROR(SUM($K$11:$K$51*C84:C124)+$D$2,"")</f>
        <v>11.748445028721298</v>
      </c>
      <c r="N104">
        <f t="shared" si="6"/>
        <v>2.3118060624017785E-2</v>
      </c>
    </row>
    <row r="105" spans="1:14" x14ac:dyDescent="0.3">
      <c r="A105">
        <f t="shared" si="7"/>
        <v>75</v>
      </c>
      <c r="B105">
        <v>11.485113375234489</v>
      </c>
      <c r="C105">
        <v>1.7106097491891741</v>
      </c>
      <c r="M105">
        <f t="array" ref="M105">IFERROR(SUM($K$11:$K$51*C85:C125)+$D$2,"")</f>
        <v>11.592654533478823</v>
      </c>
      <c r="N105">
        <f t="shared" si="6"/>
        <v>1.1565100716532975E-2</v>
      </c>
    </row>
    <row r="106" spans="1:14" x14ac:dyDescent="0.3">
      <c r="A106">
        <f t="shared" si="7"/>
        <v>76</v>
      </c>
      <c r="B106">
        <v>11.426868452788918</v>
      </c>
      <c r="C106">
        <v>2.02838792074472</v>
      </c>
      <c r="M106">
        <f t="array" ref="M106">IFERROR(SUM($K$11:$K$51*C86:C126)+$D$2,"")</f>
        <v>11.327459386137784</v>
      </c>
      <c r="N106">
        <f t="shared" si="6"/>
        <v>9.8821625324496069E-3</v>
      </c>
    </row>
    <row r="107" spans="1:14" x14ac:dyDescent="0.3">
      <c r="A107">
        <f t="shared" si="7"/>
        <v>77</v>
      </c>
      <c r="B107">
        <v>11.83012025083039</v>
      </c>
      <c r="C107">
        <v>1.4885221927352839</v>
      </c>
      <c r="M107">
        <f t="array" ref="M107">IFERROR(SUM($K$11:$K$51*C87:C127)+$D$2,"")</f>
        <v>11.055736904482863</v>
      </c>
      <c r="N107">
        <f t="shared" si="6"/>
        <v>0.59966956710039387</v>
      </c>
    </row>
    <row r="108" spans="1:14" x14ac:dyDescent="0.3">
      <c r="A108">
        <f t="shared" si="7"/>
        <v>78</v>
      </c>
      <c r="B108">
        <v>10.487831296865567</v>
      </c>
      <c r="C108">
        <v>1.6674071522080047</v>
      </c>
      <c r="M108">
        <f t="array" ref="M108">IFERROR(SUM($K$11:$K$51*C88:C128)+$D$2,"")</f>
        <v>10.891588728855755</v>
      </c>
      <c r="N108">
        <f t="shared" si="6"/>
        <v>0.16302006388731147</v>
      </c>
    </row>
    <row r="109" spans="1:14" x14ac:dyDescent="0.3">
      <c r="A109">
        <f t="shared" si="7"/>
        <v>79</v>
      </c>
      <c r="B109">
        <v>8.7463420455773626</v>
      </c>
      <c r="C109">
        <v>1.4158551496233751</v>
      </c>
      <c r="M109">
        <f t="array" ref="M109">IFERROR(SUM($K$11:$K$51*C89:C129)+$D$2,"")</f>
        <v>10.939094345496322</v>
      </c>
      <c r="N109">
        <f t="shared" si="6"/>
        <v>4.8081626487998861</v>
      </c>
    </row>
    <row r="110" spans="1:14" x14ac:dyDescent="0.3">
      <c r="A110">
        <f t="shared" si="7"/>
        <v>80</v>
      </c>
      <c r="B110">
        <v>11.054644547042844</v>
      </c>
      <c r="C110">
        <v>2.5955750151131878</v>
      </c>
      <c r="M110">
        <f t="array" ref="M110">IFERROR(SUM($K$11:$K$51*C90:C130)+$D$2,"")</f>
        <v>11.219868187931612</v>
      </c>
      <c r="N110">
        <f t="shared" si="6"/>
        <v>2.7298851508540261E-2</v>
      </c>
    </row>
    <row r="111" spans="1:14" x14ac:dyDescent="0.3">
      <c r="A111">
        <f t="shared" si="7"/>
        <v>81</v>
      </c>
      <c r="B111">
        <v>11.802442188506371</v>
      </c>
      <c r="C111">
        <v>3.5931742629251886</v>
      </c>
      <c r="M111">
        <f t="array" ref="M111">IFERROR(SUM($K$11:$K$51*C91:C131)+$D$2,"")</f>
        <v>11.69467396415976</v>
      </c>
      <c r="N111">
        <f t="shared" si="6"/>
        <v>1.1613990178821417E-2</v>
      </c>
    </row>
    <row r="112" spans="1:14" x14ac:dyDescent="0.3">
      <c r="A112">
        <f t="shared" si="7"/>
        <v>82</v>
      </c>
      <c r="B112">
        <v>12.791392316008368</v>
      </c>
      <c r="C112">
        <v>3.1758958441525151</v>
      </c>
      <c r="M112">
        <f t="array" ref="M112">IFERROR(SUM($K$11:$K$51*C92:C132)+$D$2,"")</f>
        <v>12.283332938065493</v>
      </c>
      <c r="N112">
        <f t="shared" si="6"/>
        <v>0.25812433151570069</v>
      </c>
    </row>
    <row r="113" spans="1:14" x14ac:dyDescent="0.3">
      <c r="A113">
        <f t="shared" si="7"/>
        <v>83</v>
      </c>
      <c r="B113">
        <v>14.419433178912906</v>
      </c>
      <c r="C113">
        <v>2.6727793358361893</v>
      </c>
      <c r="M113">
        <f t="array" ref="M113">IFERROR(SUM($K$11:$K$51*C93:C133)+$D$2,"")</f>
        <v>12.877757628771295</v>
      </c>
      <c r="N113">
        <f t="shared" si="6"/>
        <v>2.3767635019044362</v>
      </c>
    </row>
    <row r="114" spans="1:14" x14ac:dyDescent="0.3">
      <c r="A114">
        <f t="shared" si="7"/>
        <v>84</v>
      </c>
      <c r="B114">
        <v>13.176340272539418</v>
      </c>
      <c r="C114">
        <v>1.9579093191792452</v>
      </c>
      <c r="M114">
        <f t="array" ref="M114">IFERROR(SUM($K$11:$K$51*C94:C134)+$D$2,"")</f>
        <v>13.35841877282183</v>
      </c>
      <c r="N114">
        <f t="shared" si="6"/>
        <v>3.3152580265092192E-2</v>
      </c>
    </row>
    <row r="115" spans="1:14" x14ac:dyDescent="0.3">
      <c r="A115">
        <f t="shared" si="7"/>
        <v>85</v>
      </c>
      <c r="B115">
        <v>13.355469286337371</v>
      </c>
      <c r="C115">
        <v>2.2856708678698157</v>
      </c>
      <c r="M115">
        <f t="array" ref="M115">IFERROR(SUM($K$11:$K$51*C95:C135)+$D$2,"")</f>
        <v>13.636776264208887</v>
      </c>
      <c r="N115">
        <f t="shared" si="6"/>
        <v>7.9133615799205609E-2</v>
      </c>
    </row>
    <row r="116" spans="1:14" x14ac:dyDescent="0.3">
      <c r="A116">
        <f t="shared" si="7"/>
        <v>86</v>
      </c>
      <c r="B116">
        <v>14.403754131645162</v>
      </c>
      <c r="C116">
        <v>3.137314774444544</v>
      </c>
      <c r="M116">
        <f t="array" ref="M116">IFERROR(SUM($K$11:$K$51*C96:C136)+$D$2,"")</f>
        <v>13.662415108556306</v>
      </c>
      <c r="N116">
        <f t="shared" ref="N116:N179" si="8">(M116-B116)^2</f>
        <v>0.54958354715433821</v>
      </c>
    </row>
    <row r="117" spans="1:14" x14ac:dyDescent="0.3">
      <c r="A117">
        <f t="shared" si="7"/>
        <v>87</v>
      </c>
      <c r="B117">
        <v>14.683387936661829</v>
      </c>
      <c r="C117">
        <v>2.4407633344183015</v>
      </c>
      <c r="M117">
        <f t="array" ref="M117">IFERROR(SUM($K$11:$K$51*C97:C137)+$D$2,"")</f>
        <v>13.418192652623739</v>
      </c>
      <c r="N117">
        <f t="shared" si="8"/>
        <v>1.6007191067522215</v>
      </c>
    </row>
    <row r="118" spans="1:14" x14ac:dyDescent="0.3">
      <c r="A118">
        <f t="shared" si="7"/>
        <v>88</v>
      </c>
      <c r="B118">
        <v>13.431572070106384</v>
      </c>
      <c r="C118">
        <v>1.1531279037085249</v>
      </c>
      <c r="M118">
        <f t="array" ref="M118">IFERROR(SUM($K$11:$K$51*C98:C138)+$D$2,"")</f>
        <v>12.941492871834694</v>
      </c>
      <c r="N118">
        <f t="shared" si="8"/>
        <v>0.24017762057862277</v>
      </c>
    </row>
    <row r="119" spans="1:14" x14ac:dyDescent="0.3">
      <c r="A119">
        <f t="shared" si="7"/>
        <v>89</v>
      </c>
      <c r="B119">
        <v>11.190462668882576</v>
      </c>
      <c r="C119">
        <v>1.7269493685870752</v>
      </c>
      <c r="M119">
        <f t="array" ref="M119">IFERROR(SUM($K$11:$K$51*C99:C139)+$D$2,"")</f>
        <v>12.326252805846938</v>
      </c>
      <c r="N119">
        <f t="shared" si="8"/>
        <v>1.2900192352255235</v>
      </c>
    </row>
    <row r="120" spans="1:14" x14ac:dyDescent="0.3">
      <c r="A120">
        <f t="shared" si="7"/>
        <v>90</v>
      </c>
      <c r="B120">
        <v>12.758757149036983</v>
      </c>
      <c r="C120">
        <v>2.0117510199844899</v>
      </c>
      <c r="M120">
        <f t="array" ref="M120">IFERROR(SUM($K$11:$K$51*C100:C140)+$D$2,"")</f>
        <v>11.691243890256692</v>
      </c>
      <c r="N120">
        <f t="shared" si="8"/>
        <v>1.1395845576717174</v>
      </c>
    </row>
    <row r="121" spans="1:14" x14ac:dyDescent="0.3">
      <c r="A121">
        <f t="shared" si="7"/>
        <v>91</v>
      </c>
      <c r="B121">
        <v>10.099083309379482</v>
      </c>
      <c r="C121">
        <v>1.3514786053958669</v>
      </c>
      <c r="M121">
        <f t="array" ref="M121">IFERROR(SUM($K$11:$K$51*C101:C141)+$D$2,"")</f>
        <v>11.158031808441972</v>
      </c>
      <c r="N121">
        <f t="shared" si="8"/>
        <v>1.1213719236667004</v>
      </c>
    </row>
    <row r="122" spans="1:14" x14ac:dyDescent="0.3">
      <c r="A122">
        <f t="shared" si="7"/>
        <v>92</v>
      </c>
      <c r="B122">
        <v>11.369056743204901</v>
      </c>
      <c r="C122">
        <v>1.7040620285113832</v>
      </c>
      <c r="M122">
        <f t="array" ref="M122">IFERROR(SUM($K$11:$K$51*C102:C142)+$D$2,"")</f>
        <v>10.84316267191412</v>
      </c>
      <c r="N122">
        <f t="shared" si="8"/>
        <v>0.27656457421879249</v>
      </c>
    </row>
    <row r="123" spans="1:14" x14ac:dyDescent="0.3">
      <c r="A123">
        <f t="shared" si="7"/>
        <v>93</v>
      </c>
      <c r="B123">
        <v>10.24937267399512</v>
      </c>
      <c r="C123">
        <v>2.0084680543382727</v>
      </c>
      <c r="M123">
        <f t="array" ref="M123">IFERROR(SUM($K$11:$K$51*C103:C143)+$D$2,"")</f>
        <v>10.799882357581858</v>
      </c>
      <c r="N123">
        <f t="shared" si="8"/>
        <v>0.30306091172276967</v>
      </c>
    </row>
    <row r="124" spans="1:14" x14ac:dyDescent="0.3">
      <c r="A124">
        <f t="shared" si="7"/>
        <v>94</v>
      </c>
      <c r="B124">
        <v>12.226679426035233</v>
      </c>
      <c r="C124">
        <v>2.5786439730761717</v>
      </c>
      <c r="M124">
        <f t="array" ref="M124">IFERROR(SUM($K$11:$K$51*C104:C144)+$D$2,"")</f>
        <v>10.988698969338222</v>
      </c>
      <c r="N124">
        <f t="shared" si="8"/>
        <v>1.5325956111637404</v>
      </c>
    </row>
    <row r="125" spans="1:14" x14ac:dyDescent="0.3">
      <c r="A125">
        <f t="shared" si="7"/>
        <v>95</v>
      </c>
      <c r="B125">
        <v>10.472547039194886</v>
      </c>
      <c r="C125">
        <v>2.6598630407390971</v>
      </c>
      <c r="M125">
        <f t="array" ref="M125">IFERROR(SUM($K$11:$K$51*C105:C145)+$D$2,"")</f>
        <v>11.30970156155583</v>
      </c>
      <c r="N125">
        <f t="shared" si="8"/>
        <v>0.70082769430937997</v>
      </c>
    </row>
    <row r="126" spans="1:14" x14ac:dyDescent="0.3">
      <c r="A126">
        <f t="shared" si="7"/>
        <v>96</v>
      </c>
      <c r="B126">
        <v>11.958381940002784</v>
      </c>
      <c r="C126">
        <v>2.9224485520366228</v>
      </c>
      <c r="M126">
        <f t="array" ref="M126">IFERROR(SUM($K$11:$K$51*C106:C146)+$D$2,"")</f>
        <v>11.650720302135992</v>
      </c>
      <c r="N126">
        <f t="shared" si="8"/>
        <v>9.4655683414876929E-2</v>
      </c>
    </row>
    <row r="127" spans="1:14" x14ac:dyDescent="0.3">
      <c r="A127">
        <f t="shared" si="7"/>
        <v>97</v>
      </c>
      <c r="B127">
        <v>12.999738037842141</v>
      </c>
      <c r="C127">
        <v>3.0891841120950123</v>
      </c>
      <c r="M127">
        <f t="array" ref="M127">IFERROR(SUM($K$11:$K$51*C107:C147)+$D$2,"")</f>
        <v>11.902018290217898</v>
      </c>
      <c r="N127">
        <f t="shared" si="8"/>
        <v>1.2049886443242319</v>
      </c>
    </row>
    <row r="128" spans="1:14" x14ac:dyDescent="0.3">
      <c r="A128">
        <f t="shared" si="7"/>
        <v>98</v>
      </c>
      <c r="B128">
        <v>11.865504789962994</v>
      </c>
      <c r="C128">
        <v>1.1016733263262863</v>
      </c>
      <c r="M128">
        <f t="array" ref="M128">IFERROR(SUM($K$11:$K$51*C108:C148)+$D$2,"")</f>
        <v>11.979659143121758</v>
      </c>
      <c r="N128">
        <f t="shared" si="8"/>
        <v>1.3031216345095733E-2</v>
      </c>
    </row>
    <row r="129" spans="1:14" x14ac:dyDescent="0.3">
      <c r="A129">
        <f t="shared" si="7"/>
        <v>99</v>
      </c>
      <c r="B129">
        <v>13.58439442250909</v>
      </c>
      <c r="C129">
        <v>1.7820775846233599</v>
      </c>
      <c r="M129">
        <f t="array" ref="M129">IFERROR(SUM($K$11:$K$51*C109:C149)+$D$2,"")</f>
        <v>11.881164346907338</v>
      </c>
      <c r="N129">
        <f t="shared" si="8"/>
        <v>2.9009926904343497</v>
      </c>
    </row>
    <row r="130" spans="1:14" x14ac:dyDescent="0.3">
      <c r="A130">
        <f t="shared" si="7"/>
        <v>100</v>
      </c>
      <c r="B130">
        <v>10.886504827201541</v>
      </c>
      <c r="C130">
        <v>1.4095503049925706</v>
      </c>
      <c r="M130">
        <f t="array" ref="M130">IFERROR(SUM($K$11:$K$51*C110:C150)+$D$2,"")</f>
        <v>11.661978578028211</v>
      </c>
      <c r="N130">
        <f t="shared" si="8"/>
        <v>0.60135953822118426</v>
      </c>
    </row>
    <row r="131" spans="1:14" x14ac:dyDescent="0.3">
      <c r="A131">
        <f t="shared" si="7"/>
        <v>101</v>
      </c>
      <c r="B131">
        <v>10.187523089194618</v>
      </c>
      <c r="C131">
        <v>1.8149238518503856</v>
      </c>
      <c r="M131">
        <f t="array" ref="M131">IFERROR(SUM($K$11:$K$51*C111:C151)+$D$2,"")</f>
        <v>11.419290681824767</v>
      </c>
      <c r="N131">
        <f t="shared" si="8"/>
        <v>1.5172514022538728</v>
      </c>
    </row>
    <row r="132" spans="1:14" x14ac:dyDescent="0.3">
      <c r="A132">
        <f t="shared" si="7"/>
        <v>102</v>
      </c>
      <c r="B132">
        <v>10.362620087961208</v>
      </c>
      <c r="C132">
        <v>1.830218285833177</v>
      </c>
      <c r="M132">
        <f t="array" ref="M132">IFERROR(SUM($K$11:$K$51*C112:C152)+$D$2,"")</f>
        <v>11.248461707756194</v>
      </c>
      <c r="N132">
        <f t="shared" si="8"/>
        <v>0.78471537536100466</v>
      </c>
    </row>
    <row r="133" spans="1:14" x14ac:dyDescent="0.3">
      <c r="A133">
        <f t="shared" si="7"/>
        <v>103</v>
      </c>
      <c r="B133">
        <v>10.141914747770237</v>
      </c>
      <c r="C133">
        <v>2.2765813240922634</v>
      </c>
      <c r="M133">
        <f t="array" ref="M133">IFERROR(SUM($K$11:$K$51*C113:C153)+$D$2,"")</f>
        <v>11.202803218044208</v>
      </c>
      <c r="N133">
        <f t="shared" si="8"/>
        <v>1.1254843463602466</v>
      </c>
    </row>
    <row r="134" spans="1:14" x14ac:dyDescent="0.3">
      <c r="A134">
        <f t="shared" si="7"/>
        <v>104</v>
      </c>
      <c r="B134">
        <v>12.525388806189648</v>
      </c>
      <c r="C134">
        <v>2.9002029009209584</v>
      </c>
      <c r="M134">
        <f t="array" ref="M134">IFERROR(SUM($K$11:$K$51*C114:C154)+$D$2,"")</f>
        <v>11.289530379123736</v>
      </c>
      <c r="N134">
        <f t="shared" si="8"/>
        <v>1.5273460517498298</v>
      </c>
    </row>
    <row r="135" spans="1:14" x14ac:dyDescent="0.3">
      <c r="A135">
        <f t="shared" si="7"/>
        <v>105</v>
      </c>
      <c r="B135">
        <v>11.074301434121452</v>
      </c>
      <c r="C135">
        <v>2.5887947893709637</v>
      </c>
      <c r="M135">
        <f t="array" ref="M135">IFERROR(SUM($K$11:$K$51*C115:C155)+$D$2,"")</f>
        <v>11.48398618187287</v>
      </c>
      <c r="N135">
        <f t="shared" si="8"/>
        <v>0.16784159254014341</v>
      </c>
    </row>
    <row r="136" spans="1:14" x14ac:dyDescent="0.3">
      <c r="A136">
        <f t="shared" si="7"/>
        <v>106</v>
      </c>
      <c r="B136">
        <v>11.796562573225364</v>
      </c>
      <c r="C136">
        <v>2.0804794336073575</v>
      </c>
      <c r="M136">
        <f t="array" ref="M136">IFERROR(SUM($K$11:$K$51*C116:C156)+$D$2,"")</f>
        <v>11.733309494325738</v>
      </c>
      <c r="N136">
        <f t="shared" si="8"/>
        <v>4.0009519902823049E-3</v>
      </c>
    </row>
    <row r="137" spans="1:14" x14ac:dyDescent="0.3">
      <c r="A137">
        <f t="shared" si="7"/>
        <v>107</v>
      </c>
      <c r="B137">
        <v>9.9528668061431294</v>
      </c>
      <c r="C137">
        <v>2.213453080909952</v>
      </c>
      <c r="M137">
        <f t="array" ref="M137">IFERROR(SUM($K$11:$K$51*C117:C157)+$D$2,"")</f>
        <v>11.948264950452348</v>
      </c>
      <c r="N137">
        <f t="shared" si="8"/>
        <v>3.9816137543126731</v>
      </c>
    </row>
    <row r="138" spans="1:14" x14ac:dyDescent="0.3">
      <c r="A138">
        <f t="shared" si="7"/>
        <v>108</v>
      </c>
      <c r="B138">
        <v>13.346614796932425</v>
      </c>
      <c r="C138">
        <v>2.2025662140510822</v>
      </c>
      <c r="M138">
        <f t="array" ref="M138">IFERROR(SUM($K$11:$K$51*C118:C158)+$D$2,"")</f>
        <v>12.041588745072016</v>
      </c>
      <c r="N138">
        <f t="shared" si="8"/>
        <v>1.7030929960343673</v>
      </c>
    </row>
    <row r="139" spans="1:14" x14ac:dyDescent="0.3">
      <c r="A139">
        <f t="shared" si="7"/>
        <v>109</v>
      </c>
      <c r="B139">
        <v>12.720562098280096</v>
      </c>
      <c r="C139">
        <v>2.2211942238548374</v>
      </c>
      <c r="M139">
        <f t="array" ref="M139">IFERROR(SUM($K$11:$K$51*C119:C159)+$D$2,"")</f>
        <v>11.967188700825576</v>
      </c>
      <c r="N139">
        <f t="shared" si="8"/>
        <v>0.56757147599216717</v>
      </c>
    </row>
    <row r="140" spans="1:14" x14ac:dyDescent="0.3">
      <c r="A140">
        <f t="shared" si="7"/>
        <v>110</v>
      </c>
      <c r="B140">
        <v>14.48233935380865</v>
      </c>
      <c r="C140">
        <v>2.2645618454233114</v>
      </c>
      <c r="M140">
        <f t="array" ref="M140">IFERROR(SUM($K$11:$K$51*C120:C160)+$D$2,"")</f>
        <v>11.735731324203471</v>
      </c>
      <c r="N140">
        <f t="shared" si="8"/>
        <v>7.5438556682916431</v>
      </c>
    </row>
    <row r="141" spans="1:14" x14ac:dyDescent="0.3">
      <c r="A141">
        <f t="shared" si="7"/>
        <v>111</v>
      </c>
      <c r="B141">
        <v>12.242750879501724</v>
      </c>
      <c r="C141">
        <v>0.88707883620930206</v>
      </c>
      <c r="M141">
        <f t="array" ref="M141">IFERROR(SUM($K$11:$K$51*C121:C161)+$D$2,"")</f>
        <v>11.401078380258635</v>
      </c>
      <c r="N141">
        <f t="shared" si="8"/>
        <v>0.70841259598210704</v>
      </c>
    </row>
    <row r="142" spans="1:14" x14ac:dyDescent="0.3">
      <c r="A142">
        <f t="shared" si="7"/>
        <v>112</v>
      </c>
      <c r="B142">
        <v>10.785072512778592</v>
      </c>
      <c r="C142">
        <v>1.3231332703599628</v>
      </c>
      <c r="M142">
        <f t="array" ref="M142">IFERROR(SUM($K$11:$K$51*C122:C162)+$D$2,"")</f>
        <v>11.052492538647694</v>
      </c>
      <c r="N142">
        <f t="shared" si="8"/>
        <v>7.151347023583117E-2</v>
      </c>
    </row>
    <row r="143" spans="1:14" x14ac:dyDescent="0.3">
      <c r="A143">
        <f t="shared" si="7"/>
        <v>113</v>
      </c>
      <c r="B143">
        <v>11.815276392031786</v>
      </c>
      <c r="C143">
        <v>2.2300432375497143</v>
      </c>
      <c r="M143">
        <f t="array" ref="M143">IFERROR(SUM($K$11:$K$51*C123:C163)+$D$2,"")</f>
        <v>10.759028656216625</v>
      </c>
      <c r="N143">
        <f t="shared" si="8"/>
        <v>1.1156592794146536</v>
      </c>
    </row>
    <row r="144" spans="1:14" x14ac:dyDescent="0.3">
      <c r="A144">
        <f t="shared" si="7"/>
        <v>114</v>
      </c>
      <c r="B144">
        <v>12.366107619000216</v>
      </c>
      <c r="C144">
        <v>2.5063066247640178</v>
      </c>
      <c r="M144">
        <f t="array" ref="M144">IFERROR(SUM($K$11:$K$51*C124:C164)+$D$2,"")</f>
        <v>10.552434491340579</v>
      </c>
      <c r="N144">
        <f t="shared" si="8"/>
        <v>3.2894102139946906</v>
      </c>
    </row>
    <row r="145" spans="1:14" x14ac:dyDescent="0.3">
      <c r="A145">
        <f t="shared" si="7"/>
        <v>115</v>
      </c>
      <c r="B145">
        <v>10.855068736194504</v>
      </c>
      <c r="C145">
        <v>2.0440220747187556</v>
      </c>
      <c r="M145">
        <f t="array" ref="M145">IFERROR(SUM($K$11:$K$51*C125:C165)+$D$2,"")</f>
        <v>10.44989497871849</v>
      </c>
      <c r="N145">
        <f t="shared" si="8"/>
        <v>0.16416577374723174</v>
      </c>
    </row>
    <row r="146" spans="1:14" x14ac:dyDescent="0.3">
      <c r="A146">
        <f t="shared" si="7"/>
        <v>116</v>
      </c>
      <c r="B146">
        <v>10.384969902104666</v>
      </c>
      <c r="C146">
        <v>1.5958661600866915</v>
      </c>
      <c r="M146">
        <f t="array" ref="M146">IFERROR(SUM($K$11:$K$51*C126:C166)+$D$2,"")</f>
        <v>10.451125538240126</v>
      </c>
      <c r="N146">
        <f t="shared" si="8"/>
        <v>4.37656819248727E-3</v>
      </c>
    </row>
    <row r="147" spans="1:14" x14ac:dyDescent="0.3">
      <c r="A147">
        <f t="shared" si="7"/>
        <v>117</v>
      </c>
      <c r="B147">
        <v>11.478660371433621</v>
      </c>
      <c r="C147">
        <v>1.9266770053689155</v>
      </c>
      <c r="M147">
        <f t="array" ref="M147">IFERROR(SUM($K$11:$K$51*C127:C167)+$D$2,"")</f>
        <v>10.539057860808816</v>
      </c>
      <c r="N147">
        <f t="shared" si="8"/>
        <v>0.8828528779724375</v>
      </c>
    </row>
    <row r="148" spans="1:14" x14ac:dyDescent="0.3">
      <c r="A148">
        <f t="shared" si="7"/>
        <v>118</v>
      </c>
      <c r="B148">
        <v>9.7056698088765998</v>
      </c>
      <c r="C148">
        <v>1.7325775552409413</v>
      </c>
      <c r="M148">
        <f t="array" ref="M148">IFERROR(SUM($K$11:$K$51*C128:C168)+$D$2,"")</f>
        <v>10.68025298948908</v>
      </c>
      <c r="N148">
        <f t="shared" si="8"/>
        <v>0.94981237593273882</v>
      </c>
    </row>
    <row r="149" spans="1:14" x14ac:dyDescent="0.3">
      <c r="A149">
        <f t="shared" si="7"/>
        <v>119</v>
      </c>
      <c r="B149">
        <v>11.500051782079202</v>
      </c>
      <c r="C149">
        <v>2.7255376206367381</v>
      </c>
      <c r="M149">
        <f t="array" ref="M149">IFERROR(SUM($K$11:$K$51*C129:C169)+$D$2,"")</f>
        <v>10.842821434273635</v>
      </c>
      <c r="N149">
        <f t="shared" si="8"/>
        <v>0.43195173007662746</v>
      </c>
    </row>
    <row r="150" spans="1:14" x14ac:dyDescent="0.3">
      <c r="A150">
        <f t="shared" si="7"/>
        <v>120</v>
      </c>
      <c r="B150">
        <v>11.028369822830822</v>
      </c>
      <c r="C150">
        <v>2.3097216647263004</v>
      </c>
      <c r="M150">
        <f t="array" ref="M150">IFERROR(SUM($K$11:$K$51*C130:C170)+$D$2,"")</f>
        <v>10.994846421278973</v>
      </c>
      <c r="N150">
        <f t="shared" si="8"/>
        <v>1.1238184516064722E-3</v>
      </c>
    </row>
    <row r="151" spans="1:14" x14ac:dyDescent="0.3">
      <c r="A151">
        <f t="shared" si="7"/>
        <v>121</v>
      </c>
      <c r="B151">
        <v>11.438386154660192</v>
      </c>
      <c r="C151">
        <v>1.8952170045551537</v>
      </c>
      <c r="M151">
        <f t="array" ref="M151">IFERROR(SUM($K$11:$K$51*C131:C171)+$D$2,"")</f>
        <v>11.114324888776968</v>
      </c>
      <c r="N151">
        <f t="shared" si="8"/>
        <v>0.1050157040458372</v>
      </c>
    </row>
    <row r="152" spans="1:14" x14ac:dyDescent="0.3">
      <c r="A152">
        <f t="shared" si="7"/>
        <v>122</v>
      </c>
      <c r="B152">
        <v>12.596307045414566</v>
      </c>
      <c r="C152">
        <v>1.6780260552275668</v>
      </c>
      <c r="M152">
        <f t="array" ref="M152">IFERROR(SUM($K$11:$K$51*C132:C172)+$D$2,"")</f>
        <v>11.201356317939181</v>
      </c>
      <c r="N152">
        <f t="shared" si="8"/>
        <v>1.9458875320841045</v>
      </c>
    </row>
    <row r="153" spans="1:14" x14ac:dyDescent="0.3">
      <c r="A153">
        <f t="shared" si="7"/>
        <v>123</v>
      </c>
      <c r="B153">
        <v>10.311107023556536</v>
      </c>
      <c r="C153">
        <v>2.0137445189184375</v>
      </c>
      <c r="M153">
        <f t="array" ref="M153">IFERROR(SUM($K$11:$K$51*C133:C173)+$D$2,"")</f>
        <v>11.27811938321468</v>
      </c>
      <c r="N153">
        <f t="shared" si="8"/>
        <v>0.93511290373161104</v>
      </c>
    </row>
    <row r="154" spans="1:14" x14ac:dyDescent="0.3">
      <c r="A154">
        <f t="shared" si="7"/>
        <v>124</v>
      </c>
      <c r="B154">
        <v>11.502848713833725</v>
      </c>
      <c r="C154">
        <v>2.0173331124132554</v>
      </c>
      <c r="M154">
        <f t="array" ref="M154">IFERROR(SUM($K$11:$K$51*C134:C174)+$D$2,"")</f>
        <v>11.356620597632066</v>
      </c>
      <c r="N154">
        <f t="shared" si="8"/>
        <v>2.1382661967885817E-2</v>
      </c>
    </row>
    <row r="155" spans="1:14" x14ac:dyDescent="0.3">
      <c r="A155">
        <f t="shared" si="7"/>
        <v>125</v>
      </c>
      <c r="B155">
        <v>9.6910995656701289</v>
      </c>
      <c r="C155">
        <v>2.5969900302267557</v>
      </c>
      <c r="M155">
        <f t="array" ref="M155">IFERROR(SUM($K$11:$K$51*C135:C175)+$D$2,"")</f>
        <v>11.435184317307144</v>
      </c>
      <c r="N155">
        <f t="shared" si="8"/>
        <v>3.0418316208927476</v>
      </c>
    </row>
    <row r="156" spans="1:14" x14ac:dyDescent="0.3">
      <c r="A156">
        <f t="shared" si="7"/>
        <v>126</v>
      </c>
      <c r="B156">
        <v>11.328946053167662</v>
      </c>
      <c r="C156">
        <v>2.4480918704949231</v>
      </c>
      <c r="M156">
        <f t="array" ref="M156">IFERROR(SUM($K$11:$K$51*C136:C176)+$D$2,"")</f>
        <v>11.48629400688014</v>
      </c>
      <c r="N156">
        <f t="shared" si="8"/>
        <v>2.475837853750398E-2</v>
      </c>
    </row>
    <row r="157" spans="1:14" x14ac:dyDescent="0.3">
      <c r="A157">
        <f t="shared" si="7"/>
        <v>127</v>
      </c>
      <c r="B157">
        <v>11.808919628944901</v>
      </c>
      <c r="C157">
        <v>2.106688342698396</v>
      </c>
      <c r="M157">
        <f t="array" ref="M157">IFERROR(SUM($K$11:$K$51*C137:C177)+$D$2,"")</f>
        <v>11.470755982255866</v>
      </c>
      <c r="N157">
        <f t="shared" si="8"/>
        <v>0.11435465194202618</v>
      </c>
    </row>
    <row r="158" spans="1:14" x14ac:dyDescent="0.3">
      <c r="A158">
        <f t="shared" si="7"/>
        <v>128</v>
      </c>
      <c r="B158">
        <v>12.111606987869139</v>
      </c>
      <c r="C158">
        <v>1.9587170287729667</v>
      </c>
      <c r="M158">
        <f t="array" ref="M158">IFERROR(SUM($K$11:$K$51*C138:C178)+$D$2,"")</f>
        <v>11.378385561961839</v>
      </c>
      <c r="N158">
        <f t="shared" si="8"/>
        <v>0.53761365940953554</v>
      </c>
    </row>
    <row r="159" spans="1:14" x14ac:dyDescent="0.3">
      <c r="A159">
        <f t="shared" si="7"/>
        <v>129</v>
      </c>
      <c r="B159">
        <v>9.7766609447474071</v>
      </c>
      <c r="C159">
        <v>1.3565032584348402</v>
      </c>
      <c r="M159">
        <f t="array" ref="M159">IFERROR(SUM($K$11:$K$51*C139:C179)+$D$2,"")</f>
        <v>11.23396694680992</v>
      </c>
      <c r="N159">
        <f t="shared" si="8"/>
        <v>2.1237407836474245</v>
      </c>
    </row>
    <row r="160" spans="1:14" x14ac:dyDescent="0.3">
      <c r="A160">
        <f t="shared" si="7"/>
        <v>130</v>
      </c>
      <c r="B160">
        <v>9.6795328556353439</v>
      </c>
      <c r="C160">
        <v>1.9682489793980558</v>
      </c>
      <c r="M160">
        <f t="array" ref="M160">IFERROR(SUM($K$11:$K$51*C140:C180)+$D$2,"")</f>
        <v>11.072909587508413</v>
      </c>
      <c r="N160">
        <f t="shared" si="8"/>
        <v>1.9414987169252738</v>
      </c>
    </row>
    <row r="161" spans="1:14" x14ac:dyDescent="0.3">
      <c r="A161">
        <f t="shared" ref="A161:A224" si="9">1+A160</f>
        <v>131</v>
      </c>
      <c r="B161">
        <v>11.979851766283776</v>
      </c>
      <c r="C161">
        <v>1.8254937045540307</v>
      </c>
      <c r="M161">
        <f t="array" ref="M161">IFERROR(SUM($K$11:$K$51*C141:C181)+$D$2,"")</f>
        <v>10.910873262288117</v>
      </c>
      <c r="N161">
        <f t="shared" si="8"/>
        <v>1.1427150420047971</v>
      </c>
    </row>
    <row r="162" spans="1:14" x14ac:dyDescent="0.3">
      <c r="A162">
        <f t="shared" si="9"/>
        <v>132</v>
      </c>
      <c r="B162">
        <v>11.179263935301368</v>
      </c>
      <c r="C162">
        <v>1.9270788045529925</v>
      </c>
      <c r="M162">
        <f t="array" ref="M162">IFERROR(SUM($K$11:$K$51*C142:C182)+$D$2,"")</f>
        <v>10.740899913864562</v>
      </c>
      <c r="N162">
        <f t="shared" si="8"/>
        <v>0.1921630152902486</v>
      </c>
    </row>
    <row r="163" spans="1:14" x14ac:dyDescent="0.3">
      <c r="A163">
        <f t="shared" si="9"/>
        <v>133</v>
      </c>
      <c r="B163">
        <v>12.83995206301654</v>
      </c>
      <c r="C163">
        <v>2.639979554890266</v>
      </c>
      <c r="M163">
        <f t="array" ref="M163">IFERROR(SUM($K$11:$K$51*C143:C183)+$D$2,"")</f>
        <v>10.55019402771164</v>
      </c>
      <c r="N163">
        <f t="shared" si="8"/>
        <v>5.242991860243353</v>
      </c>
    </row>
    <row r="164" spans="1:14" x14ac:dyDescent="0.3">
      <c r="A164">
        <f t="shared" si="9"/>
        <v>134</v>
      </c>
      <c r="B164">
        <v>11.188152268082696</v>
      </c>
      <c r="C164">
        <v>1.8930059294740997</v>
      </c>
      <c r="M164">
        <f t="array" ref="M164">IFERROR(SUM($K$11:$K$51*C144:C184)+$D$2,"")</f>
        <v>10.341219825926419</v>
      </c>
      <c r="N164">
        <f t="shared" si="8"/>
        <v>0.71729456157679505</v>
      </c>
    </row>
    <row r="165" spans="1:14" x14ac:dyDescent="0.3">
      <c r="A165">
        <f t="shared" si="9"/>
        <v>135</v>
      </c>
      <c r="B165">
        <v>8.9359653256332976</v>
      </c>
      <c r="C165">
        <v>1.1162858423833826</v>
      </c>
      <c r="M165">
        <f t="array" ref="M165">IFERROR(SUM($K$11:$K$51*C145:C185)+$D$2,"")</f>
        <v>10.135691654571584</v>
      </c>
      <c r="N165">
        <f t="shared" si="8"/>
        <v>1.4393432643477375</v>
      </c>
    </row>
    <row r="166" spans="1:14" x14ac:dyDescent="0.3">
      <c r="A166">
        <f t="shared" si="9"/>
        <v>136</v>
      </c>
      <c r="B166">
        <v>8.5480266259695536</v>
      </c>
      <c r="C166">
        <v>1.3639116100343762</v>
      </c>
      <c r="M166">
        <f t="array" ref="M166">IFERROR(SUM($K$11:$K$51*C146:C186)+$D$2,"")</f>
        <v>9.9597238769169092</v>
      </c>
      <c r="N166">
        <f t="shared" si="8"/>
        <v>1.9928891283323209</v>
      </c>
    </row>
    <row r="167" spans="1:14" x14ac:dyDescent="0.3">
      <c r="A167">
        <f t="shared" si="9"/>
        <v>137</v>
      </c>
      <c r="B167">
        <v>10.18617545023257</v>
      </c>
      <c r="C167">
        <v>1.6526660481283684</v>
      </c>
      <c r="M167">
        <f t="array" ref="M167">IFERROR(SUM($K$11:$K$51*C147:C187)+$D$2,"")</f>
        <v>9.8329691948242726</v>
      </c>
      <c r="N167">
        <f t="shared" si="8"/>
        <v>0.12475465885955135</v>
      </c>
    </row>
    <row r="168" spans="1:14" x14ac:dyDescent="0.3">
      <c r="A168">
        <f t="shared" si="9"/>
        <v>138</v>
      </c>
      <c r="B168">
        <v>11.203226547270228</v>
      </c>
      <c r="C168">
        <v>2.2246176683334631</v>
      </c>
      <c r="M168">
        <f t="array" ref="M168">IFERROR(SUM($K$11:$K$51*C148:C188)+$D$2,"")</f>
        <v>9.7411305191687632</v>
      </c>
      <c r="N168">
        <f t="shared" si="8"/>
        <v>2.13772479539008</v>
      </c>
    </row>
    <row r="169" spans="1:14" x14ac:dyDescent="0.3">
      <c r="A169">
        <f t="shared" si="9"/>
        <v>139</v>
      </c>
      <c r="B169">
        <v>9.9828851145292337</v>
      </c>
      <c r="C169">
        <v>2.1205767362227519</v>
      </c>
      <c r="M169">
        <f t="array" ref="M169">IFERROR(SUM($K$11:$K$51*C149:C189)+$D$2,"")</f>
        <v>9.648038853406117</v>
      </c>
      <c r="N169">
        <f t="shared" si="8"/>
        <v>0.11212201858813042</v>
      </c>
    </row>
    <row r="170" spans="1:14" x14ac:dyDescent="0.3">
      <c r="A170">
        <f t="shared" si="9"/>
        <v>140</v>
      </c>
      <c r="B170">
        <v>9.7526742130254434</v>
      </c>
      <c r="C170">
        <v>1.6567217545760062</v>
      </c>
      <c r="M170">
        <f t="array" ref="M170">IFERROR(SUM($K$11:$K$51*C150:C190)+$D$2,"")</f>
        <v>9.519050199522626</v>
      </c>
      <c r="N170">
        <f t="shared" si="8"/>
        <v>5.4580179685164591E-2</v>
      </c>
    </row>
    <row r="171" spans="1:14" x14ac:dyDescent="0.3">
      <c r="A171">
        <f t="shared" si="9"/>
        <v>141</v>
      </c>
      <c r="B171">
        <v>10.847329174903152</v>
      </c>
      <c r="C171">
        <v>1.9552997077447931</v>
      </c>
      <c r="M171">
        <f t="array" ref="M171">IFERROR(SUM($K$11:$K$51*C151:C191)+$D$2,"")</f>
        <v>9.3401919101114252</v>
      </c>
      <c r="N171">
        <f t="shared" si="8"/>
        <v>2.2714627349238867</v>
      </c>
    </row>
    <row r="172" spans="1:14" x14ac:dyDescent="0.3">
      <c r="A172">
        <f t="shared" si="9"/>
        <v>142</v>
      </c>
      <c r="B172">
        <v>8.973558824185492</v>
      </c>
      <c r="C172">
        <v>0.94117918812168533</v>
      </c>
      <c r="M172">
        <f t="array" ref="M172">IFERROR(SUM($K$11:$K$51*C152:C192)+$D$2,"")</f>
        <v>9.1034116692453555</v>
      </c>
      <c r="N172">
        <f t="shared" si="8"/>
        <v>1.6861761370140917E-2</v>
      </c>
    </row>
    <row r="173" spans="1:14" x14ac:dyDescent="0.3">
      <c r="A173">
        <f t="shared" si="9"/>
        <v>143</v>
      </c>
      <c r="B173">
        <v>7.6526696396041558</v>
      </c>
      <c r="C173">
        <v>1.2987117836775304</v>
      </c>
      <c r="M173">
        <f t="array" ref="M173">IFERROR(SUM($K$11:$K$51*C153:C193)+$D$2,"")</f>
        <v>8.8073558428387599</v>
      </c>
      <c r="N173">
        <f t="shared" si="8"/>
        <v>1.3333002279403454</v>
      </c>
    </row>
    <row r="174" spans="1:14" x14ac:dyDescent="0.3">
      <c r="A174">
        <f t="shared" si="9"/>
        <v>144</v>
      </c>
      <c r="B174">
        <v>9.9844850400058114</v>
      </c>
      <c r="C174">
        <v>1.3797978726795432</v>
      </c>
      <c r="M174">
        <f t="array" ref="M174">IFERROR(SUM($K$11:$K$51*C154:C194)+$D$2,"")</f>
        <v>8.4514373692235942</v>
      </c>
      <c r="N174">
        <f t="shared" si="8"/>
        <v>2.3502351608907812</v>
      </c>
    </row>
    <row r="175" spans="1:14" x14ac:dyDescent="0.3">
      <c r="A175">
        <f t="shared" si="9"/>
        <v>145</v>
      </c>
      <c r="B175">
        <v>9.4206016934754118</v>
      </c>
      <c r="C175">
        <v>1.6028923874394572</v>
      </c>
      <c r="M175">
        <f t="array" ref="M175">IFERROR(SUM($K$11:$K$51*C155:C195)+$D$2,"")</f>
        <v>8.015539126935888</v>
      </c>
      <c r="N175">
        <f t="shared" si="8"/>
        <v>1.9742008158906337</v>
      </c>
    </row>
    <row r="176" spans="1:14" x14ac:dyDescent="0.3">
      <c r="A176">
        <f t="shared" si="9"/>
        <v>146</v>
      </c>
      <c r="B176">
        <v>7.864254045948722</v>
      </c>
      <c r="C176">
        <v>1.2112931247040577</v>
      </c>
      <c r="M176">
        <f t="array" ref="M176">IFERROR(SUM($K$11:$K$51*C156:C196)+$D$2,"")</f>
        <v>7.4776782608674024</v>
      </c>
      <c r="N176">
        <f t="shared" si="8"/>
        <v>0.14944083761123861</v>
      </c>
    </row>
    <row r="177" spans="1:14" x14ac:dyDescent="0.3">
      <c r="A177">
        <f t="shared" si="9"/>
        <v>147</v>
      </c>
      <c r="B177">
        <v>6.189557266943396</v>
      </c>
      <c r="C177">
        <v>0.85530040190132661</v>
      </c>
      <c r="M177">
        <f t="array" ref="M177">IFERROR(SUM($K$11:$K$51*C157:C197)+$D$2,"")</f>
        <v>6.843937450248081</v>
      </c>
      <c r="N177">
        <f t="shared" si="8"/>
        <v>0.42821342430187309</v>
      </c>
    </row>
    <row r="178" spans="1:14" x14ac:dyDescent="0.3">
      <c r="A178">
        <f t="shared" si="9"/>
        <v>148</v>
      </c>
      <c r="B178">
        <v>6.2196478190405164</v>
      </c>
      <c r="C178">
        <v>0.63374907226797372</v>
      </c>
      <c r="M178">
        <f t="array" ref="M178">IFERROR(SUM($K$11:$K$51*C158:C198)+$D$2,"")</f>
        <v>6.1641895184933144</v>
      </c>
      <c r="N178">
        <f t="shared" si="8"/>
        <v>3.0756230995837882E-3</v>
      </c>
    </row>
    <row r="179" spans="1:14" x14ac:dyDescent="0.3">
      <c r="A179">
        <f t="shared" si="9"/>
        <v>149</v>
      </c>
      <c r="B179">
        <v>6.6280597888875823</v>
      </c>
      <c r="C179">
        <v>0.59769599943286122</v>
      </c>
      <c r="M179">
        <f t="array" ref="M179">IFERROR(SUM($K$11:$K$51*C159:C199)+$D$2,"")</f>
        <v>5.5047006593714718</v>
      </c>
      <c r="N179">
        <f t="shared" si="8"/>
        <v>1.2619357338671935</v>
      </c>
    </row>
    <row r="180" spans="1:14" x14ac:dyDescent="0.3">
      <c r="A180">
        <f t="shared" si="9"/>
        <v>150</v>
      </c>
      <c r="B180">
        <v>3.1010320130249811</v>
      </c>
      <c r="C180">
        <v>-1.6247784637150264E-2</v>
      </c>
      <c r="M180">
        <f t="array" ref="M180">IFERROR(SUM($K$11:$K$51*C160:C200)+$D$2,"")</f>
        <v>4.9393000479463121</v>
      </c>
      <c r="N180">
        <f t="shared" ref="N180:N243" si="10">(M180-B180)^2</f>
        <v>3.3792293682135317</v>
      </c>
    </row>
    <row r="181" spans="1:14" x14ac:dyDescent="0.3">
      <c r="A181">
        <f t="shared" si="9"/>
        <v>151</v>
      </c>
      <c r="B181">
        <v>5.178272278956654</v>
      </c>
      <c r="C181">
        <v>0.70769393209241249</v>
      </c>
      <c r="M181">
        <f t="array" ref="M181">IFERROR(SUM($K$11:$K$51*C161:C201)+$D$2,"")</f>
        <v>4.5419884068026741</v>
      </c>
      <c r="N181">
        <f t="shared" si="10"/>
        <v>0.40485716596326216</v>
      </c>
    </row>
    <row r="182" spans="1:14" x14ac:dyDescent="0.3">
      <c r="A182">
        <f t="shared" si="9"/>
        <v>152</v>
      </c>
      <c r="B182">
        <v>4.435607378431099</v>
      </c>
      <c r="C182">
        <v>1.2680582747047207</v>
      </c>
      <c r="M182">
        <f t="array" ref="M182">IFERROR(SUM($K$11:$K$51*C162:C202)+$D$2,"")</f>
        <v>4.3655267627883534</v>
      </c>
      <c r="N182">
        <f t="shared" si="10"/>
        <v>4.9112926888662378E-3</v>
      </c>
    </row>
    <row r="183" spans="1:14" x14ac:dyDescent="0.3">
      <c r="A183">
        <f t="shared" si="9"/>
        <v>153</v>
      </c>
      <c r="B183">
        <v>4.6170861123503748</v>
      </c>
      <c r="C183">
        <v>0.72187521481962991</v>
      </c>
      <c r="M183">
        <f t="array" ref="M183">IFERROR(SUM($K$11:$K$51*C163:C203)+$D$2,"")</f>
        <v>4.4442130970586708</v>
      </c>
      <c r="N183">
        <f t="shared" si="10"/>
        <v>2.988507941604571E-2</v>
      </c>
    </row>
    <row r="184" spans="1:14" x14ac:dyDescent="0.3">
      <c r="A184">
        <f t="shared" si="9"/>
        <v>154</v>
      </c>
      <c r="B184">
        <v>5.5703355802485461</v>
      </c>
      <c r="C184">
        <v>1.0790165430676639</v>
      </c>
      <c r="M184">
        <f t="array" ref="M184">IFERROR(SUM($K$11:$K$51*C164:C204)+$D$2,"")</f>
        <v>4.7867032441956026</v>
      </c>
      <c r="N184">
        <f t="shared" si="10"/>
        <v>0.61407963810779354</v>
      </c>
    </row>
    <row r="185" spans="1:14" x14ac:dyDescent="0.3">
      <c r="A185">
        <f t="shared" si="9"/>
        <v>155</v>
      </c>
      <c r="B185">
        <v>5.3374060169196129</v>
      </c>
      <c r="C185">
        <v>1.7992607014888007</v>
      </c>
      <c r="M185">
        <f t="array" ref="M185">IFERROR(SUM($K$11:$K$51*C165:C205)+$D$2,"")</f>
        <v>5.36619238211322</v>
      </c>
      <c r="N185">
        <f t="shared" si="10"/>
        <v>8.2865482105971497E-4</v>
      </c>
    </row>
    <row r="186" spans="1:14" x14ac:dyDescent="0.3">
      <c r="A186">
        <f t="shared" si="9"/>
        <v>156</v>
      </c>
      <c r="B186">
        <v>5.7175502648002254</v>
      </c>
      <c r="C186">
        <v>1.5704980203175585</v>
      </c>
      <c r="M186">
        <f t="array" ref="M186">IFERROR(SUM($K$11:$K$51*C166:C206)+$D$2,"")</f>
        <v>6.1079774413850094</v>
      </c>
      <c r="N186">
        <f t="shared" si="10"/>
        <v>0.15243338021596609</v>
      </c>
    </row>
    <row r="187" spans="1:14" x14ac:dyDescent="0.3">
      <c r="A187">
        <f t="shared" si="9"/>
        <v>157</v>
      </c>
      <c r="B187">
        <v>7.0597137894336681</v>
      </c>
      <c r="C187">
        <v>2.266835649999102</v>
      </c>
      <c r="M187">
        <f t="array" ref="M187">IFERROR(SUM($K$11:$K$51*C167:C207)+$D$2,"")</f>
        <v>6.9078355560558151</v>
      </c>
      <c r="N187">
        <f t="shared" si="10"/>
        <v>2.3066997773977582E-2</v>
      </c>
    </row>
    <row r="188" spans="1:14" x14ac:dyDescent="0.3">
      <c r="A188">
        <f t="shared" si="9"/>
        <v>158</v>
      </c>
      <c r="B188">
        <v>8.7714588224004579</v>
      </c>
      <c r="C188">
        <v>2.0059273411125895</v>
      </c>
      <c r="M188">
        <f t="array" ref="M188">IFERROR(SUM($K$11:$K$51*C168:C208)+$D$2,"")</f>
        <v>7.6520807210581161</v>
      </c>
      <c r="N188">
        <f t="shared" si="10"/>
        <v>1.253007333764786</v>
      </c>
    </row>
    <row r="189" spans="1:14" x14ac:dyDescent="0.3">
      <c r="A189">
        <f t="shared" si="9"/>
        <v>159</v>
      </c>
      <c r="B189">
        <v>8.5510523489200114</v>
      </c>
      <c r="C189">
        <v>1.833219906878107</v>
      </c>
      <c r="M189">
        <f t="array" ref="M189">IFERROR(SUM($K$11:$K$51*C169:C209)+$D$2,"")</f>
        <v>8.2400924260910351</v>
      </c>
      <c r="N189">
        <f t="shared" si="10"/>
        <v>9.6696073605802915E-2</v>
      </c>
    </row>
    <row r="190" spans="1:14" x14ac:dyDescent="0.3">
      <c r="A190">
        <f t="shared" si="9"/>
        <v>160</v>
      </c>
      <c r="B190">
        <v>8.6937317560359233</v>
      </c>
      <c r="C190">
        <v>1.4704132803972869</v>
      </c>
      <c r="M190">
        <f t="array" ref="M190">IFERROR(SUM($K$11:$K$51*C170:C210)+$D$2,"")</f>
        <v>8.6179469071058339</v>
      </c>
      <c r="N190">
        <f t="shared" si="10"/>
        <v>5.7433433273564741E-3</v>
      </c>
    </row>
    <row r="191" spans="1:14" x14ac:dyDescent="0.3">
      <c r="A191">
        <f t="shared" si="9"/>
        <v>161</v>
      </c>
      <c r="B191">
        <v>10.378770562756404</v>
      </c>
      <c r="C191">
        <v>1.3222294889876003</v>
      </c>
      <c r="M191">
        <f t="array" ref="M191">IFERROR(SUM($K$11:$K$51*C171:C211)+$D$2,"")</f>
        <v>8.7724871591318045</v>
      </c>
      <c r="N191">
        <f t="shared" si="10"/>
        <v>2.5801463727598293</v>
      </c>
    </row>
    <row r="192" spans="1:14" x14ac:dyDescent="0.3">
      <c r="A192">
        <f t="shared" si="9"/>
        <v>162</v>
      </c>
      <c r="B192">
        <v>8.8393695823510132</v>
      </c>
      <c r="C192">
        <v>1.4490764147421662</v>
      </c>
      <c r="M192">
        <f t="array" ref="M192">IFERROR(SUM($K$11:$K$51*C172:C212)+$D$2,"")</f>
        <v>8.7195593802077944</v>
      </c>
      <c r="N192">
        <f t="shared" si="10"/>
        <v>1.4354484537598952E-2</v>
      </c>
    </row>
    <row r="193" spans="1:14" x14ac:dyDescent="0.3">
      <c r="A193">
        <f t="shared" si="9"/>
        <v>163</v>
      </c>
      <c r="B193">
        <v>10.432933764358339</v>
      </c>
      <c r="C193">
        <v>1.2144346441892799</v>
      </c>
      <c r="M193">
        <f t="array" ref="M193">IFERROR(SUM($K$11:$K$51*C173:C213)+$D$2,"")</f>
        <v>8.4865465780887011</v>
      </c>
      <c r="N193">
        <f t="shared" si="10"/>
        <v>3.7884230788746369</v>
      </c>
    </row>
    <row r="194" spans="1:14" x14ac:dyDescent="0.3">
      <c r="A194">
        <f t="shared" si="9"/>
        <v>164</v>
      </c>
      <c r="B194">
        <v>7.119321293125215</v>
      </c>
      <c r="C194">
        <v>1.5939829554682428</v>
      </c>
      <c r="M194">
        <f t="array" ref="M194">IFERROR(SUM($K$11:$K$51*C174:C214)+$D$2,"")</f>
        <v>8.1013143283869447</v>
      </c>
      <c r="N194">
        <f t="shared" si="10"/>
        <v>0.96431032130254457</v>
      </c>
    </row>
    <row r="195" spans="1:14" x14ac:dyDescent="0.3">
      <c r="A195">
        <f t="shared" si="9"/>
        <v>165</v>
      </c>
      <c r="B195">
        <v>7.8060984188098939</v>
      </c>
      <c r="C195">
        <v>1.2401586993619254</v>
      </c>
      <c r="M195">
        <f t="array" ref="M195">IFERROR(SUM($K$11:$K$51*C175:C215)+$D$2,"")</f>
        <v>7.5797815363995671</v>
      </c>
      <c r="N195">
        <f t="shared" si="10"/>
        <v>5.1219331263929677E-2</v>
      </c>
    </row>
    <row r="196" spans="1:14" x14ac:dyDescent="0.3">
      <c r="A196">
        <f t="shared" si="9"/>
        <v>166</v>
      </c>
      <c r="B196">
        <v>6.0384153544183494</v>
      </c>
      <c r="C196">
        <v>1.1109870799246919</v>
      </c>
      <c r="M196">
        <f t="array" ref="M196">IFERROR(SUM($K$11:$K$51*C176:C216)+$D$2,"")</f>
        <v>6.9471839581080967</v>
      </c>
      <c r="N196">
        <f t="shared" si="10"/>
        <v>0.82586037505221299</v>
      </c>
    </row>
    <row r="197" spans="1:14" x14ac:dyDescent="0.3">
      <c r="A197">
        <f t="shared" si="9"/>
        <v>167</v>
      </c>
      <c r="B197">
        <v>5.8835992683489735</v>
      </c>
      <c r="C197">
        <v>0.69220396055363853</v>
      </c>
      <c r="M197">
        <f t="array" ref="M197">IFERROR(SUM($K$11:$K$51*C177:C217)+$D$2,"")</f>
        <v>6.2592309496585585</v>
      </c>
      <c r="N197">
        <f t="shared" si="10"/>
        <v>0.14109916000346565</v>
      </c>
    </row>
    <row r="198" spans="1:14" x14ac:dyDescent="0.3">
      <c r="A198">
        <f t="shared" si="9"/>
        <v>168</v>
      </c>
      <c r="B198">
        <v>6.7204344964567744</v>
      </c>
      <c r="C198">
        <v>0.2172465968295012</v>
      </c>
      <c r="M198">
        <f t="array" ref="M198">IFERROR(SUM($K$11:$K$51*C178:C218)+$D$2,"")</f>
        <v>5.5873669060456788</v>
      </c>
      <c r="N198">
        <f t="shared" si="10"/>
        <v>1.2838421644400064</v>
      </c>
    </row>
    <row r="199" spans="1:14" x14ac:dyDescent="0.3">
      <c r="A199">
        <f t="shared" si="9"/>
        <v>169</v>
      </c>
      <c r="B199">
        <v>3.4221073847845851</v>
      </c>
      <c r="C199">
        <v>0.28820211870310386</v>
      </c>
      <c r="M199">
        <f t="array" ref="M199">IFERROR(SUM($K$11:$K$51*C179:C219)+$D$2,"")</f>
        <v>5.0259093108414961</v>
      </c>
      <c r="N199">
        <f t="shared" si="10"/>
        <v>2.5721806180238573</v>
      </c>
    </row>
    <row r="200" spans="1:14" x14ac:dyDescent="0.3">
      <c r="A200">
        <f t="shared" si="9"/>
        <v>170</v>
      </c>
      <c r="B200">
        <v>3.6090030741455186</v>
      </c>
      <c r="C200">
        <v>0.40992377596839269</v>
      </c>
      <c r="M200">
        <f t="array" ref="M200">IFERROR(SUM($K$11:$K$51*C180:C220)+$D$2,"")</f>
        <v>4.6646492705042366</v>
      </c>
      <c r="N200">
        <f t="shared" si="10"/>
        <v>1.1143888918866292</v>
      </c>
    </row>
    <row r="201" spans="1:14" x14ac:dyDescent="0.3">
      <c r="A201">
        <f t="shared" si="9"/>
        <v>171</v>
      </c>
      <c r="B201">
        <v>4.4265700524438971</v>
      </c>
      <c r="C201">
        <v>0.89154211916758497</v>
      </c>
      <c r="M201">
        <f t="array" ref="M201">IFERROR(SUM($K$11:$K$51*C181:C221)+$D$2,"")</f>
        <v>4.5639281450908236</v>
      </c>
      <c r="N201">
        <f t="shared" si="10"/>
        <v>1.886724561560163E-2</v>
      </c>
    </row>
    <row r="202" spans="1:14" x14ac:dyDescent="0.3">
      <c r="A202">
        <f t="shared" si="9"/>
        <v>172</v>
      </c>
      <c r="B202">
        <v>3.6518387895263738</v>
      </c>
      <c r="C202">
        <v>1.3384768018227731</v>
      </c>
      <c r="M202">
        <f t="array" ref="M202">IFERROR(SUM($K$11:$K$51*C182:C222)+$D$2,"")</f>
        <v>4.716375686375665</v>
      </c>
      <c r="N202">
        <f t="shared" si="10"/>
        <v>1.1332388047535185</v>
      </c>
    </row>
    <row r="203" spans="1:14" x14ac:dyDescent="0.3">
      <c r="A203">
        <f t="shared" si="9"/>
        <v>173</v>
      </c>
      <c r="B203">
        <v>5.8646458766997842</v>
      </c>
      <c r="C203">
        <v>2.1894158277901496</v>
      </c>
      <c r="M203">
        <f t="array" ref="M203">IFERROR(SUM($K$11:$K$51*C183:C223)+$D$2,"")</f>
        <v>5.0696977240234267</v>
      </c>
      <c r="N203">
        <f t="shared" si="10"/>
        <v>0.63194256544355343</v>
      </c>
    </row>
    <row r="204" spans="1:14" x14ac:dyDescent="0.3">
      <c r="A204">
        <f t="shared" si="9"/>
        <v>174</v>
      </c>
      <c r="B204">
        <v>5.2852350283469214</v>
      </c>
      <c r="C204">
        <v>1.4168190963167744</v>
      </c>
      <c r="M204">
        <f t="array" ref="M204">IFERROR(SUM($K$11:$K$51*C184:C224)+$D$2,"")</f>
        <v>5.540236340357656</v>
      </c>
      <c r="N204">
        <f t="shared" si="10"/>
        <v>6.5025669127196026E-2</v>
      </c>
    </row>
    <row r="205" spans="1:14" x14ac:dyDescent="0.3">
      <c r="A205">
        <f t="shared" si="9"/>
        <v>175</v>
      </c>
      <c r="B205">
        <v>7.3175168182977908</v>
      </c>
      <c r="C205">
        <v>1.7345726367270347</v>
      </c>
      <c r="M205">
        <f t="array" ref="M205">IFERROR(SUM($K$11:$K$51*C185:C225)+$D$2,"")</f>
        <v>6.0266415396971027</v>
      </c>
      <c r="N205">
        <f t="shared" si="10"/>
        <v>1.6663589849024041</v>
      </c>
    </row>
    <row r="206" spans="1:14" x14ac:dyDescent="0.3">
      <c r="A206">
        <f t="shared" si="9"/>
        <v>176</v>
      </c>
      <c r="B206">
        <v>8.9733923574903436</v>
      </c>
      <c r="C206">
        <v>0.9993418462430701</v>
      </c>
      <c r="M206">
        <f t="array" ref="M206">IFERROR(SUM($K$11:$K$51*C186:C226)+$D$2,"")</f>
        <v>6.4609022694437606</v>
      </c>
      <c r="N206">
        <f t="shared" si="10"/>
        <v>6.3126064425323269</v>
      </c>
    </row>
    <row r="207" spans="1:14" x14ac:dyDescent="0.3">
      <c r="A207">
        <f t="shared" si="9"/>
        <v>177</v>
      </c>
      <c r="B207">
        <v>8.320126240806303</v>
      </c>
      <c r="C207">
        <v>0.72440322285633041</v>
      </c>
      <c r="M207">
        <f t="array" ref="M207">IFERROR(SUM($K$11:$K$51*C187:C227)+$D$2,"")</f>
        <v>6.8139917634116083</v>
      </c>
      <c r="N207">
        <f t="shared" si="10"/>
        <v>2.2684410639969901</v>
      </c>
    </row>
    <row r="208" spans="1:14" x14ac:dyDescent="0.3">
      <c r="A208">
        <f t="shared" si="9"/>
        <v>178</v>
      </c>
      <c r="B208">
        <v>7.0761589608522533</v>
      </c>
      <c r="C208">
        <v>1.7201775962114527</v>
      </c>
      <c r="M208">
        <f t="array" ref="M208">IFERROR(SUM($K$11:$K$51*C188:C228)+$D$2,"")</f>
        <v>7.0863686927309262</v>
      </c>
      <c r="N208">
        <f t="shared" si="10"/>
        <v>1.042386250343899E-4</v>
      </c>
    </row>
    <row r="209" spans="1:14" x14ac:dyDescent="0.3">
      <c r="A209">
        <f t="shared" si="9"/>
        <v>179</v>
      </c>
      <c r="B209">
        <v>8.63305939675495</v>
      </c>
      <c r="C209">
        <v>1.0441160234322182</v>
      </c>
      <c r="M209">
        <f t="array" ref="M209">IFERROR(SUM($K$11:$K$51*C189:C229)+$D$2,"")</f>
        <v>7.3066433606746584</v>
      </c>
      <c r="N209">
        <f t="shared" si="10"/>
        <v>1.7593795007709536</v>
      </c>
    </row>
    <row r="210" spans="1:14" x14ac:dyDescent="0.3">
      <c r="A210">
        <f t="shared" si="9"/>
        <v>180</v>
      </c>
      <c r="B210">
        <v>6.0543058895085249</v>
      </c>
      <c r="C210">
        <v>1.5137869841711074</v>
      </c>
      <c r="M210">
        <f t="array" ref="M210">IFERROR(SUM($K$11:$K$51*C190:C230)+$D$2,"")</f>
        <v>7.5382380271627181</v>
      </c>
      <c r="N210">
        <f t="shared" si="10"/>
        <v>2.2020545891629433</v>
      </c>
    </row>
    <row r="211" spans="1:14" x14ac:dyDescent="0.3">
      <c r="A211">
        <f t="shared" si="9"/>
        <v>181</v>
      </c>
      <c r="B211">
        <v>7.2118686922527484</v>
      </c>
      <c r="C211">
        <v>2.1433666854208564</v>
      </c>
      <c r="M211">
        <f t="array" ref="M211">IFERROR(SUM($K$11:$K$51*C191:C231)+$D$2,"")</f>
        <v>7.823494664339071</v>
      </c>
      <c r="N211">
        <f t="shared" si="10"/>
        <v>0.37408632973053912</v>
      </c>
    </row>
    <row r="212" spans="1:14" x14ac:dyDescent="0.3">
      <c r="A212">
        <f t="shared" si="9"/>
        <v>182</v>
      </c>
      <c r="B212">
        <v>7.4695313945892918</v>
      </c>
      <c r="C212">
        <v>1.4319478961600818</v>
      </c>
      <c r="M212">
        <f t="array" ref="M212">IFERROR(SUM($K$11:$K$51*C192:C232)+$D$2,"")</f>
        <v>8.1752424222867326</v>
      </c>
      <c r="N212">
        <f t="shared" si="10"/>
        <v>0.49802805461377803</v>
      </c>
    </row>
    <row r="213" spans="1:14" x14ac:dyDescent="0.3">
      <c r="A213">
        <f t="shared" si="9"/>
        <v>183</v>
      </c>
      <c r="B213">
        <v>8.2546127830183469</v>
      </c>
      <c r="C213">
        <v>1.8382220096823403</v>
      </c>
      <c r="M213">
        <f t="array" ref="M213">IFERROR(SUM($K$11:$K$51*C193:C233)+$D$2,"")</f>
        <v>8.5760516196675045</v>
      </c>
      <c r="N213">
        <f t="shared" si="10"/>
        <v>0.10332292570636384</v>
      </c>
    </row>
    <row r="214" spans="1:14" x14ac:dyDescent="0.3">
      <c r="A214">
        <f t="shared" si="9"/>
        <v>184</v>
      </c>
      <c r="B214">
        <v>9.6014718757375181</v>
      </c>
      <c r="C214">
        <v>2.7521303204476668</v>
      </c>
      <c r="M214">
        <f t="array" ref="M214">IFERROR(SUM($K$11:$K$51*C194:C234)+$D$2,"")</f>
        <v>8.9770364334467221</v>
      </c>
      <c r="N214">
        <f t="shared" si="10"/>
        <v>0.38991962158890209</v>
      </c>
    </row>
    <row r="215" spans="1:14" x14ac:dyDescent="0.3">
      <c r="A215">
        <f t="shared" si="9"/>
        <v>185</v>
      </c>
      <c r="B215">
        <v>11.11596375558004</v>
      </c>
      <c r="C215">
        <v>1.7821801240411121</v>
      </c>
      <c r="M215">
        <f t="array" ref="M215">IFERROR(SUM($K$11:$K$51*C195:C235)+$D$2,"")</f>
        <v>9.2876746854223473</v>
      </c>
      <c r="N215">
        <f t="shared" si="10"/>
        <v>3.342640924058081</v>
      </c>
    </row>
    <row r="216" spans="1:14" x14ac:dyDescent="0.3">
      <c r="A216">
        <f t="shared" si="9"/>
        <v>186</v>
      </c>
      <c r="B216">
        <v>9.8201432731375196</v>
      </c>
      <c r="C216">
        <v>1.3320085182122297</v>
      </c>
      <c r="M216">
        <f t="array" ref="M216">IFERROR(SUM($K$11:$K$51*C196:C236)+$D$2,"")</f>
        <v>9.4194352925768978</v>
      </c>
      <c r="N216">
        <f t="shared" si="10"/>
        <v>0.1605668856849716</v>
      </c>
    </row>
    <row r="217" spans="1:14" x14ac:dyDescent="0.3">
      <c r="A217">
        <f t="shared" si="9"/>
        <v>187</v>
      </c>
      <c r="B217">
        <v>7.8722243545245494</v>
      </c>
      <c r="C217">
        <v>2.1526332093140979</v>
      </c>
      <c r="M217">
        <f t="array" ref="M217">IFERROR(SUM($K$11:$K$51*C197:C237)+$D$2,"")</f>
        <v>9.3221684469835093</v>
      </c>
      <c r="N217">
        <f t="shared" si="10"/>
        <v>2.102337871256637</v>
      </c>
    </row>
    <row r="218" spans="1:14" x14ac:dyDescent="0.3">
      <c r="A218">
        <f t="shared" si="9"/>
        <v>188</v>
      </c>
      <c r="B218">
        <v>10.231707855260309</v>
      </c>
      <c r="C218">
        <v>0.97626093618429532</v>
      </c>
      <c r="M218">
        <f t="array" ref="M218">IFERROR(SUM($K$11:$K$51*C198:C238)+$D$2,"")</f>
        <v>8.9815325360362976</v>
      </c>
      <c r="N218">
        <f t="shared" si="10"/>
        <v>1.5629383287968586</v>
      </c>
    </row>
    <row r="219" spans="1:14" x14ac:dyDescent="0.3">
      <c r="A219">
        <f t="shared" si="9"/>
        <v>189</v>
      </c>
      <c r="B219">
        <v>8.4329636526490379</v>
      </c>
      <c r="C219">
        <v>1.2841986261935943</v>
      </c>
      <c r="M219">
        <f t="array" ref="M219">IFERROR(SUM($K$11:$K$51*C199:C239)+$D$2,"")</f>
        <v>8.4285843905143452</v>
      </c>
      <c r="N219">
        <f t="shared" si="10"/>
        <v>1.9177936844353718E-5</v>
      </c>
    </row>
    <row r="220" spans="1:14" x14ac:dyDescent="0.3">
      <c r="A220">
        <f t="shared" si="9"/>
        <v>190</v>
      </c>
      <c r="B220">
        <v>9.1791139126326851</v>
      </c>
      <c r="C220">
        <v>0.43141447531290522</v>
      </c>
      <c r="M220">
        <f t="array" ref="M220">IFERROR(SUM($K$11:$K$51*C200:C240)+$D$2,"")</f>
        <v>7.7386677640970998</v>
      </c>
      <c r="N220">
        <f t="shared" si="10"/>
        <v>2.0748851068310015</v>
      </c>
    </row>
    <row r="221" spans="1:14" x14ac:dyDescent="0.3">
      <c r="A221">
        <f t="shared" si="9"/>
        <v>191</v>
      </c>
      <c r="B221">
        <v>8.6576979681379509</v>
      </c>
      <c r="C221">
        <v>0.78687680636399504</v>
      </c>
      <c r="M221">
        <f t="array" ref="M221">IFERROR(SUM($K$11:$K$51*C201:C241)+$D$2,"")</f>
        <v>7.0018081067450453</v>
      </c>
      <c r="N221">
        <f t="shared" si="10"/>
        <v>2.7419712330638162</v>
      </c>
    </row>
    <row r="222" spans="1:14" x14ac:dyDescent="0.3">
      <c r="A222">
        <f t="shared" si="9"/>
        <v>192</v>
      </c>
      <c r="B222">
        <v>7.9682740291933722</v>
      </c>
      <c r="C222">
        <v>1.0615056963243088</v>
      </c>
      <c r="M222">
        <f t="array" ref="M222">IFERROR(SUM($K$11:$K$51*C202:C242)+$D$2,"")</f>
        <v>6.2921570990623188</v>
      </c>
      <c r="N222">
        <f t="shared" si="10"/>
        <v>2.8093679634719466</v>
      </c>
    </row>
    <row r="223" spans="1:14" x14ac:dyDescent="0.3">
      <c r="A223">
        <f t="shared" si="9"/>
        <v>193</v>
      </c>
      <c r="B223">
        <v>6.0981326458541982</v>
      </c>
      <c r="C223">
        <v>0.54609795776730641</v>
      </c>
      <c r="M223">
        <f t="array" ref="M223">IFERROR(SUM($K$11:$K$51*C203:C243)+$D$2,"")</f>
        <v>5.6717684922676534</v>
      </c>
      <c r="N223">
        <f t="shared" si="10"/>
        <v>0.18178639146357076</v>
      </c>
    </row>
    <row r="224" spans="1:14" x14ac:dyDescent="0.3">
      <c r="A224">
        <f t="shared" si="9"/>
        <v>194</v>
      </c>
      <c r="B224">
        <v>5.6532657088319924</v>
      </c>
      <c r="C224">
        <v>1.1053170497798321</v>
      </c>
      <c r="M224">
        <f t="array" ref="M224">IFERROR(SUM($K$11:$K$51*C204:C244)+$D$2,"")</f>
        <v>5.176831238624743</v>
      </c>
      <c r="N224">
        <f t="shared" si="10"/>
        <v>0.22698980440166239</v>
      </c>
    </row>
    <row r="225" spans="1:14" x14ac:dyDescent="0.3">
      <c r="A225">
        <f t="shared" ref="A225:A288" si="11">1+A224</f>
        <v>195</v>
      </c>
      <c r="B225">
        <v>3.9980428530271199</v>
      </c>
      <c r="C225">
        <v>0.9614337797816872</v>
      </c>
      <c r="M225">
        <f t="array" ref="M225">IFERROR(SUM($K$11:$K$51*C205:C245)+$D$2,"")</f>
        <v>4.7976930306511072</v>
      </c>
      <c r="N225">
        <f t="shared" si="10"/>
        <v>0.63944040657407442</v>
      </c>
    </row>
    <row r="226" spans="1:14" x14ac:dyDescent="0.3">
      <c r="A226">
        <f t="shared" si="11"/>
        <v>196</v>
      </c>
      <c r="B226">
        <v>4.9001764949168169</v>
      </c>
      <c r="C226">
        <v>0.67274677998126942</v>
      </c>
      <c r="M226">
        <f t="array" ref="M226">IFERROR(SUM($K$11:$K$51*C206:C246)+$D$2,"")</f>
        <v>4.5259851069326658</v>
      </c>
      <c r="N226">
        <f t="shared" si="10"/>
        <v>0.14001919484150557</v>
      </c>
    </row>
    <row r="227" spans="1:14" x14ac:dyDescent="0.3">
      <c r="A227">
        <f t="shared" si="11"/>
        <v>197</v>
      </c>
      <c r="B227">
        <v>4.3719115651459637</v>
      </c>
      <c r="C227">
        <v>0.65982644116635303</v>
      </c>
      <c r="M227">
        <f t="array" ref="M227">IFERROR(SUM($K$11:$K$51*C207:C247)+$D$2,"")</f>
        <v>4.3419625922866185</v>
      </c>
      <c r="N227">
        <f t="shared" si="10"/>
        <v>8.9694097532979353E-4</v>
      </c>
    </row>
    <row r="228" spans="1:14" x14ac:dyDescent="0.3">
      <c r="A228">
        <f t="shared" si="11"/>
        <v>198</v>
      </c>
      <c r="B228">
        <v>3.8542357330410724</v>
      </c>
      <c r="C228">
        <v>1.0040720403907089</v>
      </c>
      <c r="M228">
        <f t="array" ref="M228">IFERROR(SUM($K$11:$K$51*C208:C248)+$D$2,"")</f>
        <v>4.2277446894711019</v>
      </c>
      <c r="N228">
        <f t="shared" si="10"/>
        <v>0.13950894053344973</v>
      </c>
    </row>
    <row r="229" spans="1:14" x14ac:dyDescent="0.3">
      <c r="A229">
        <f t="shared" si="11"/>
        <v>199</v>
      </c>
      <c r="B229">
        <v>3.812625348043801</v>
      </c>
      <c r="C229">
        <v>0.12629697352333524</v>
      </c>
      <c r="M229">
        <f t="array" ref="M229">IFERROR(SUM($K$11:$K$51*C209:C249)+$D$2,"")</f>
        <v>4.1802801030635157</v>
      </c>
      <c r="N229">
        <f t="shared" si="10"/>
        <v>0.13517001888860641</v>
      </c>
    </row>
    <row r="230" spans="1:14" x14ac:dyDescent="0.3">
      <c r="A230">
        <f t="shared" si="11"/>
        <v>200</v>
      </c>
      <c r="B230">
        <v>1.3009723526525074</v>
      </c>
      <c r="C230">
        <v>1.0315304018966915</v>
      </c>
      <c r="M230">
        <f t="array" ref="M230">IFERROR(SUM($K$11:$K$51*C210:C250)+$D$2,"")</f>
        <v>4.2033595594811253</v>
      </c>
      <c r="N230">
        <f t="shared" si="10"/>
        <v>8.423851498362426</v>
      </c>
    </row>
    <row r="231" spans="1:14" x14ac:dyDescent="0.3">
      <c r="A231">
        <f t="shared" si="11"/>
        <v>201</v>
      </c>
      <c r="B231">
        <v>4.4555950072228114</v>
      </c>
      <c r="C231">
        <v>1.0779696874155311</v>
      </c>
      <c r="M231">
        <f t="array" ref="M231">IFERROR(SUM($K$11:$K$51*C211:C251)+$D$2,"")</f>
        <v>4.3055869806492906</v>
      </c>
      <c r="N231">
        <f t="shared" si="10"/>
        <v>2.2502408036482142E-2</v>
      </c>
    </row>
    <row r="232" spans="1:14" x14ac:dyDescent="0.3">
      <c r="A232">
        <f t="shared" si="11"/>
        <v>202</v>
      </c>
      <c r="B232">
        <v>3.6126646918663048</v>
      </c>
      <c r="C232">
        <v>1.1273223715309051</v>
      </c>
      <c r="M232">
        <f t="array" ref="M232">IFERROR(SUM($K$11:$K$51*C212:C252)+$D$2,"")</f>
        <v>4.4945729725788208</v>
      </c>
      <c r="N232">
        <f t="shared" si="10"/>
        <v>0.77776221558930603</v>
      </c>
    </row>
    <row r="233" spans="1:14" x14ac:dyDescent="0.3">
      <c r="A233">
        <f t="shared" si="11"/>
        <v>203</v>
      </c>
      <c r="B233">
        <v>5.1142061880866931</v>
      </c>
      <c r="C233">
        <v>0.70293195267311059</v>
      </c>
      <c r="M233">
        <f t="array" ref="M233">IFERROR(SUM($K$11:$K$51*C213:C253)+$D$2,"")</f>
        <v>4.7873768085206061</v>
      </c>
      <c r="N233">
        <f t="shared" si="10"/>
        <v>0.1068174433475534</v>
      </c>
    </row>
    <row r="234" spans="1:14" x14ac:dyDescent="0.3">
      <c r="A234">
        <f t="shared" si="11"/>
        <v>204</v>
      </c>
      <c r="B234">
        <v>4.3067137141603791</v>
      </c>
      <c r="C234">
        <v>1.4966079771392615</v>
      </c>
      <c r="M234">
        <f t="array" ref="M234">IFERROR(SUM($K$11:$K$51*C214:C254)+$D$2,"")</f>
        <v>5.1916508453153378</v>
      </c>
      <c r="N234">
        <f t="shared" si="10"/>
        <v>0.78311372609676866</v>
      </c>
    </row>
    <row r="235" spans="1:14" x14ac:dyDescent="0.3">
      <c r="A235">
        <f t="shared" si="11"/>
        <v>205</v>
      </c>
      <c r="B235">
        <v>5.8677516094396509</v>
      </c>
      <c r="C235">
        <v>1.2535105440989951</v>
      </c>
      <c r="M235">
        <f t="array" ref="M235">IFERROR(SUM($K$11:$K$51*C215:C255)+$D$2,"")</f>
        <v>5.7044456292238683</v>
      </c>
      <c r="N235">
        <f t="shared" si="10"/>
        <v>2.666884317423757E-2</v>
      </c>
    </row>
    <row r="236" spans="1:14" x14ac:dyDescent="0.3">
      <c r="A236">
        <f t="shared" si="11"/>
        <v>206</v>
      </c>
      <c r="B236">
        <v>7.1664410334294928</v>
      </c>
      <c r="C236">
        <v>1.4846530063144803</v>
      </c>
      <c r="M236">
        <f t="array" ref="M236">IFERROR(SUM($K$11:$K$51*C216:C256)+$D$2,"")</f>
        <v>6.2998523047404849</v>
      </c>
      <c r="N236">
        <f t="shared" si="10"/>
        <v>0.75097602469083102</v>
      </c>
    </row>
    <row r="237" spans="1:14" x14ac:dyDescent="0.3">
      <c r="A237">
        <f t="shared" si="11"/>
        <v>207</v>
      </c>
      <c r="B237">
        <v>6.190872174772851</v>
      </c>
      <c r="C237">
        <v>1.8866221179372566</v>
      </c>
      <c r="M237">
        <f t="array" ref="M237">IFERROR(SUM($K$11:$K$51*C217:C257)+$D$2,"")</f>
        <v>6.9294213996937408</v>
      </c>
      <c r="N237">
        <f t="shared" si="10"/>
        <v>0.54545495763124707</v>
      </c>
    </row>
    <row r="238" spans="1:14" x14ac:dyDescent="0.3">
      <c r="A238">
        <f t="shared" si="11"/>
        <v>208</v>
      </c>
      <c r="B238">
        <v>9.3538241150288695</v>
      </c>
      <c r="C238">
        <v>1.7922815654608912</v>
      </c>
      <c r="M238">
        <f t="array" ref="M238">IFERROR(SUM($K$11:$K$51*C218:C258)+$D$2,"")</f>
        <v>7.5191774328068162</v>
      </c>
      <c r="N238">
        <f t="shared" si="10"/>
        <v>3.3659284485883876</v>
      </c>
    </row>
    <row r="239" spans="1:14" x14ac:dyDescent="0.3">
      <c r="A239">
        <f t="shared" si="11"/>
        <v>209</v>
      </c>
      <c r="B239">
        <v>8.2796962380215202</v>
      </c>
      <c r="C239">
        <v>2.0831925862145386</v>
      </c>
      <c r="M239">
        <f t="array" ref="M239">IFERROR(SUM($K$11:$K$51*C219:C259)+$D$2,"")</f>
        <v>7.9963548344021103</v>
      </c>
      <c r="N239">
        <f t="shared" si="10"/>
        <v>8.0282351005017377E-2</v>
      </c>
    </row>
    <row r="240" spans="1:14" x14ac:dyDescent="0.3">
      <c r="A240">
        <f t="shared" si="11"/>
        <v>210</v>
      </c>
      <c r="B240">
        <v>7.7876349722729463</v>
      </c>
      <c r="C240">
        <v>1.7832582815845912</v>
      </c>
      <c r="M240">
        <f t="array" ref="M240">IFERROR(SUM($K$11:$K$51*C220:C260)+$D$2,"")</f>
        <v>8.2965876418853668</v>
      </c>
      <c r="N240">
        <f t="shared" si="10"/>
        <v>0.25903281990560961</v>
      </c>
    </row>
    <row r="241" spans="1:14" x14ac:dyDescent="0.3">
      <c r="A241">
        <f t="shared" si="11"/>
        <v>211</v>
      </c>
      <c r="B241">
        <v>10.111249100899869</v>
      </c>
      <c r="C241">
        <v>1.239235063003171</v>
      </c>
      <c r="M241">
        <f t="array" ref="M241">IFERROR(SUM($K$11:$K$51*C221:C261)+$D$2,"")</f>
        <v>8.3740061360862157</v>
      </c>
      <c r="N241">
        <f t="shared" si="10"/>
        <v>3.0180131187945318</v>
      </c>
    </row>
    <row r="242" spans="1:14" x14ac:dyDescent="0.3">
      <c r="A242">
        <f t="shared" si="11"/>
        <v>212</v>
      </c>
      <c r="B242">
        <v>8.5237113794683292</v>
      </c>
      <c r="C242">
        <v>1.2889030945056046</v>
      </c>
      <c r="M242">
        <f t="array" ref="M242">IFERROR(SUM($K$11:$K$51*C222:C262)+$D$2,"")</f>
        <v>8.2210606665824191</v>
      </c>
      <c r="N242">
        <f t="shared" si="10"/>
        <v>9.1597454010349633E-2</v>
      </c>
    </row>
    <row r="243" spans="1:14" x14ac:dyDescent="0.3">
      <c r="A243">
        <f t="shared" si="11"/>
        <v>213</v>
      </c>
      <c r="B243">
        <v>6.8803046666517735</v>
      </c>
      <c r="C243">
        <v>1.1080675472937886</v>
      </c>
      <c r="M243">
        <f t="array" ref="M243">IFERROR(SUM($K$11:$K$51*C223:C263)+$D$2,"")</f>
        <v>7.8730790104823605</v>
      </c>
      <c r="N243">
        <f t="shared" si="10"/>
        <v>0.98560089776825244</v>
      </c>
    </row>
    <row r="244" spans="1:14" x14ac:dyDescent="0.3">
      <c r="A244">
        <f t="shared" si="11"/>
        <v>214</v>
      </c>
      <c r="B244">
        <v>8.083284808342567</v>
      </c>
      <c r="C244">
        <v>0.93991020927611935</v>
      </c>
      <c r="M244">
        <f t="array" ref="M244">IFERROR(SUM($K$11:$K$51*C224:C264)+$D$2,"")</f>
        <v>7.3992518814331056</v>
      </c>
      <c r="N244">
        <f t="shared" ref="N244:N307" si="12">(M244-B244)^2</f>
        <v>0.46790104509632452</v>
      </c>
    </row>
    <row r="245" spans="1:14" x14ac:dyDescent="0.3">
      <c r="A245">
        <f t="shared" si="11"/>
        <v>215</v>
      </c>
      <c r="B245">
        <v>6.2522287114301989</v>
      </c>
      <c r="C245">
        <v>0.4226102563756986</v>
      </c>
      <c r="M245">
        <f t="array" ref="M245">IFERROR(SUM($K$11:$K$51*C225:C265)+$D$2,"")</f>
        <v>6.8863366118708589</v>
      </c>
      <c r="N245">
        <f t="shared" si="12"/>
        <v>0.40209282940126201</v>
      </c>
    </row>
    <row r="246" spans="1:14" x14ac:dyDescent="0.3">
      <c r="A246">
        <f t="shared" si="11"/>
        <v>216</v>
      </c>
      <c r="B246">
        <v>5.586893013092233</v>
      </c>
      <c r="C246">
        <v>1.1668589875501678</v>
      </c>
      <c r="M246">
        <f t="array" ref="M246">IFERROR(SUM($K$11:$K$51*C226:C266)+$D$2,"")</f>
        <v>6.4319740266759888</v>
      </c>
      <c r="N246">
        <f t="shared" si="12"/>
        <v>0.71416191951974817</v>
      </c>
    </row>
    <row r="247" spans="1:14" x14ac:dyDescent="0.3">
      <c r="A247">
        <f t="shared" si="11"/>
        <v>217</v>
      </c>
      <c r="B247">
        <v>7.121956429312025</v>
      </c>
      <c r="C247">
        <v>1.0414044946667196</v>
      </c>
      <c r="M247">
        <f t="array" ref="M247">IFERROR(SUM($K$11:$K$51*C227:C267)+$D$2,"")</f>
        <v>6.1185043164101858</v>
      </c>
      <c r="N247">
        <f t="shared" si="12"/>
        <v>1.0069161428871656</v>
      </c>
    </row>
    <row r="248" spans="1:14" x14ac:dyDescent="0.3">
      <c r="A248">
        <f t="shared" si="11"/>
        <v>218</v>
      </c>
      <c r="B248">
        <v>5.1899797365660998</v>
      </c>
      <c r="C248">
        <v>1.0838870343224407</v>
      </c>
      <c r="M248">
        <f t="array" ref="M248">IFERROR(SUM($K$11:$K$51*C228:C268)+$D$2,"")</f>
        <v>5.9881934941537391</v>
      </c>
      <c r="N248">
        <f t="shared" si="12"/>
        <v>0.63714520280217868</v>
      </c>
    </row>
    <row r="249" spans="1:14" x14ac:dyDescent="0.3">
      <c r="A249">
        <f t="shared" si="11"/>
        <v>219</v>
      </c>
      <c r="B249">
        <v>5.4463118348824908</v>
      </c>
      <c r="C249">
        <v>1.6259254911829986</v>
      </c>
      <c r="M249">
        <f t="array" ref="M249">IFERROR(SUM($K$11:$K$51*C229:C269)+$D$2,"")</f>
        <v>6.0433851641848069</v>
      </c>
      <c r="N249">
        <f t="shared" si="12"/>
        <v>0.35649656056415197</v>
      </c>
    </row>
    <row r="250" spans="1:14" x14ac:dyDescent="0.3">
      <c r="A250">
        <f t="shared" si="11"/>
        <v>220</v>
      </c>
      <c r="B250">
        <v>5.4425145727845203</v>
      </c>
      <c r="C250">
        <v>1.1025681812773898</v>
      </c>
      <c r="M250">
        <f t="array" ref="M250">IFERROR(SUM($K$11:$K$51*C230:C270)+$D$2,"")</f>
        <v>6.241710513394124</v>
      </c>
      <c r="N250">
        <f t="shared" si="12"/>
        <v>0.63871415148686905</v>
      </c>
    </row>
    <row r="251" spans="1:14" x14ac:dyDescent="0.3">
      <c r="A251">
        <f t="shared" si="11"/>
        <v>221</v>
      </c>
      <c r="B251">
        <v>8.3344016629404543</v>
      </c>
      <c r="C251">
        <v>1.9405793693780344</v>
      </c>
      <c r="M251">
        <f t="array" ref="M251">IFERROR(SUM($K$11:$K$51*C231:C271)+$D$2,"")</f>
        <v>6.5105733520919369</v>
      </c>
      <c r="N251">
        <f t="shared" si="12"/>
        <v>3.3263497074525561</v>
      </c>
    </row>
    <row r="252" spans="1:14" x14ac:dyDescent="0.3">
      <c r="A252">
        <f t="shared" si="11"/>
        <v>222</v>
      </c>
      <c r="B252">
        <v>6.7145020759331242</v>
      </c>
      <c r="C252">
        <v>1.3234132354683927</v>
      </c>
      <c r="M252">
        <f t="array" ref="M252">IFERROR(SUM($K$11:$K$51*C232:C272)+$D$2,"")</f>
        <v>6.7675676427944333</v>
      </c>
      <c r="N252">
        <f t="shared" si="12"/>
        <v>2.8159543863120712E-3</v>
      </c>
    </row>
    <row r="253" spans="1:14" x14ac:dyDescent="0.3">
      <c r="A253">
        <f t="shared" si="11"/>
        <v>223</v>
      </c>
      <c r="B253">
        <v>7.0872858854177014</v>
      </c>
      <c r="C253">
        <v>1.4518982870144148</v>
      </c>
      <c r="M253">
        <f t="array" ref="M253">IFERROR(SUM($K$11:$K$51*C233:C273)+$D$2,"")</f>
        <v>6.963322507531859</v>
      </c>
      <c r="N253">
        <f t="shared" si="12"/>
        <v>1.5366919056868171E-2</v>
      </c>
    </row>
    <row r="254" spans="1:14" x14ac:dyDescent="0.3">
      <c r="A254">
        <f t="shared" si="11"/>
        <v>224</v>
      </c>
      <c r="B254">
        <v>6.9714462414825054</v>
      </c>
      <c r="C254">
        <v>1.2462968583259566</v>
      </c>
      <c r="M254">
        <f t="array" ref="M254">IFERROR(SUM($K$11:$K$51*C234:C274)+$D$2,"")</f>
        <v>7.0813771485742452</v>
      </c>
      <c r="N254">
        <f t="shared" si="12"/>
        <v>1.2084804334012728E-2</v>
      </c>
    </row>
    <row r="255" spans="1:14" x14ac:dyDescent="0.3">
      <c r="A255">
        <f t="shared" si="11"/>
        <v>225</v>
      </c>
      <c r="B255">
        <v>6.5644216494627674</v>
      </c>
      <c r="C255">
        <v>0.85380576884631543</v>
      </c>
      <c r="M255">
        <f t="array" ref="M255">IFERROR(SUM($K$11:$K$51*C235:C275)+$D$2,"")</f>
        <v>7.1286523761749372</v>
      </c>
      <c r="N255">
        <f t="shared" si="12"/>
        <v>0.31835631296614325</v>
      </c>
    </row>
    <row r="256" spans="1:14" x14ac:dyDescent="0.3">
      <c r="A256">
        <f t="shared" si="11"/>
        <v>226</v>
      </c>
      <c r="B256">
        <v>6.6267906817432909</v>
      </c>
      <c r="C256">
        <v>1.0390555968185509</v>
      </c>
      <c r="M256">
        <f t="array" ref="M256">IFERROR(SUM($K$11:$K$51*C236:C276)+$D$2,"")</f>
        <v>7.1571883799935332</v>
      </c>
      <c r="N256">
        <f t="shared" si="12"/>
        <v>0.28132171830915509</v>
      </c>
    </row>
    <row r="257" spans="1:14" x14ac:dyDescent="0.3">
      <c r="A257">
        <f t="shared" si="11"/>
        <v>227</v>
      </c>
      <c r="B257">
        <v>6.4849043404609734</v>
      </c>
      <c r="C257">
        <v>1.7815859602048634</v>
      </c>
      <c r="M257">
        <f t="array" ref="M257">IFERROR(SUM($K$11:$K$51*C237:C277)+$D$2,"")</f>
        <v>7.2455413984103405</v>
      </c>
      <c r="N257">
        <f t="shared" si="12"/>
        <v>0.57856873392586883</v>
      </c>
    </row>
    <row r="258" spans="1:14" x14ac:dyDescent="0.3">
      <c r="A258">
        <f t="shared" si="11"/>
        <v>228</v>
      </c>
      <c r="B258">
        <v>7.571794395810608</v>
      </c>
      <c r="C258">
        <v>1.3789876396778595</v>
      </c>
      <c r="M258">
        <f t="array" ref="M258">IFERROR(SUM($K$11:$K$51*C238:C278)+$D$2,"")</f>
        <v>7.4640522227037094</v>
      </c>
      <c r="N258">
        <f t="shared" si="12"/>
        <v>1.1608375865796904E-2</v>
      </c>
    </row>
    <row r="259" spans="1:14" x14ac:dyDescent="0.3">
      <c r="A259">
        <f t="shared" si="11"/>
        <v>229</v>
      </c>
      <c r="B259">
        <v>7.5170834512838738</v>
      </c>
      <c r="C259">
        <v>1.1476074816917743</v>
      </c>
      <c r="M259">
        <f t="array" ref="M259">IFERROR(SUM($K$11:$K$51*C239:C279)+$D$2,"")</f>
        <v>7.839692454533461</v>
      </c>
      <c r="N259">
        <f t="shared" si="12"/>
        <v>0.10407656897769216</v>
      </c>
    </row>
    <row r="260" spans="1:14" x14ac:dyDescent="0.3">
      <c r="A260">
        <f t="shared" si="11"/>
        <v>230</v>
      </c>
      <c r="B260">
        <v>9.663202951031856</v>
      </c>
      <c r="C260">
        <v>2.2695366470570923</v>
      </c>
      <c r="M260">
        <f t="array" ref="M260">IFERROR(SUM($K$11:$K$51*C240:C280)+$D$2,"")</f>
        <v>8.3581018583805662</v>
      </c>
      <c r="N260">
        <f t="shared" si="12"/>
        <v>1.7032888620395905</v>
      </c>
    </row>
    <row r="261" spans="1:14" x14ac:dyDescent="0.3">
      <c r="A261">
        <f t="shared" si="11"/>
        <v>231</v>
      </c>
      <c r="B261">
        <v>7.1858976445809546</v>
      </c>
      <c r="C261">
        <v>2.7897592967812912</v>
      </c>
      <c r="M261">
        <f t="array" ref="M261">IFERROR(SUM($K$11:$K$51*C241:C281)+$D$2,"")</f>
        <v>8.9559697223530517</v>
      </c>
      <c r="N261">
        <f t="shared" si="12"/>
        <v>3.1331551605084287</v>
      </c>
    </row>
    <row r="262" spans="1:14" x14ac:dyDescent="0.3">
      <c r="A262">
        <f t="shared" si="11"/>
        <v>232</v>
      </c>
      <c r="B262">
        <v>10.691005276923308</v>
      </c>
      <c r="C262">
        <v>2.6880927350868316</v>
      </c>
      <c r="M262">
        <f t="array" ref="M262">IFERROR(SUM($K$11:$K$51*C242:C282)+$D$2,"")</f>
        <v>9.5173748893033938</v>
      </c>
      <c r="N262">
        <f t="shared" si="12"/>
        <v>1.3774082867448698</v>
      </c>
    </row>
    <row r="263" spans="1:14" x14ac:dyDescent="0.3">
      <c r="A263">
        <f t="shared" si="11"/>
        <v>233</v>
      </c>
      <c r="B263">
        <v>8.8242532612947162</v>
      </c>
      <c r="C263">
        <v>1.629232158281017</v>
      </c>
      <c r="M263">
        <f t="array" ref="M263">IFERROR(SUM($K$11:$K$51*C243:C283)+$D$2,"")</f>
        <v>9.9402259022682937</v>
      </c>
      <c r="N263">
        <f t="shared" si="12"/>
        <v>1.2453949354015412</v>
      </c>
    </row>
    <row r="264" spans="1:14" x14ac:dyDescent="0.3">
      <c r="A264">
        <f t="shared" si="11"/>
        <v>234</v>
      </c>
      <c r="B264">
        <v>11.02183741960139</v>
      </c>
      <c r="C264">
        <v>1.6562935586227434</v>
      </c>
      <c r="M264">
        <f t="array" ref="M264">IFERROR(SUM($K$11:$K$51*C244:C284)+$D$2,"")</f>
        <v>10.174059033243182</v>
      </c>
      <c r="N264">
        <f t="shared" si="12"/>
        <v>0.71872819237612628</v>
      </c>
    </row>
    <row r="265" spans="1:14" x14ac:dyDescent="0.3">
      <c r="A265">
        <f t="shared" si="11"/>
        <v>235</v>
      </c>
      <c r="B265">
        <v>11.356632189084362</v>
      </c>
      <c r="C265">
        <v>1.7833927098890232</v>
      </c>
      <c r="M265">
        <f t="array" ref="M265">IFERROR(SUM($K$11:$K$51*C245:C285)+$D$2,"")</f>
        <v>10.194334538465103</v>
      </c>
      <c r="N265">
        <f t="shared" si="12"/>
        <v>1.3509358286350481</v>
      </c>
    </row>
    <row r="266" spans="1:14" x14ac:dyDescent="0.3">
      <c r="A266">
        <f t="shared" si="11"/>
        <v>236</v>
      </c>
      <c r="B266">
        <v>10.184587356515969</v>
      </c>
      <c r="C266">
        <v>1.1862353767542895</v>
      </c>
      <c r="M266">
        <f t="array" ref="M266">IFERROR(SUM($K$11:$K$51*C246:C286)+$D$2,"")</f>
        <v>10.021811259495978</v>
      </c>
      <c r="N266">
        <f t="shared" si="12"/>
        <v>2.6496057761061582E-2</v>
      </c>
    </row>
    <row r="267" spans="1:14" x14ac:dyDescent="0.3">
      <c r="A267">
        <f t="shared" si="11"/>
        <v>237</v>
      </c>
      <c r="B267">
        <v>9.5712832329986774</v>
      </c>
      <c r="C267">
        <v>1.3371288732862392</v>
      </c>
      <c r="M267">
        <f t="array" ref="M267">IFERROR(SUM($K$11:$K$51*C247:C287)+$D$2,"")</f>
        <v>9.7206227194299064</v>
      </c>
      <c r="N267">
        <f t="shared" si="12"/>
        <v>2.2302282207543218E-2</v>
      </c>
    </row>
    <row r="268" spans="1:14" x14ac:dyDescent="0.3">
      <c r="A268">
        <f t="shared" si="11"/>
        <v>238</v>
      </c>
      <c r="B268">
        <v>9.4518481735959856</v>
      </c>
      <c r="C268">
        <v>1.9944354269347939</v>
      </c>
      <c r="M268">
        <f t="array" ref="M268">IFERROR(SUM($K$11:$K$51*C248:C288)+$D$2,"")</f>
        <v>9.3752708429671898</v>
      </c>
      <c r="N268">
        <f t="shared" si="12"/>
        <v>5.8640875662319064E-3</v>
      </c>
    </row>
    <row r="269" spans="1:14" x14ac:dyDescent="0.3">
      <c r="A269">
        <f t="shared" si="11"/>
        <v>239</v>
      </c>
      <c r="B269">
        <v>8.238497430978093</v>
      </c>
      <c r="C269">
        <v>1.4930540323271364</v>
      </c>
      <c r="M269">
        <f t="array" ref="M269">IFERROR(SUM($K$11:$K$51*C249:C289)+$D$2,"")</f>
        <v>9.0742084385484922</v>
      </c>
      <c r="N269">
        <f t="shared" si="12"/>
        <v>0.698412888174332</v>
      </c>
    </row>
    <row r="270" spans="1:14" x14ac:dyDescent="0.3">
      <c r="A270">
        <f t="shared" si="11"/>
        <v>240</v>
      </c>
      <c r="B270">
        <v>7.5264404186044365</v>
      </c>
      <c r="C270">
        <v>0.8690681974071448</v>
      </c>
      <c r="M270">
        <f t="array" ref="M270">IFERROR(SUM($K$11:$K$51*C250:C290)+$D$2,"")</f>
        <v>8.8858425204231946</v>
      </c>
      <c r="N270">
        <f t="shared" si="12"/>
        <v>1.8479740744292572</v>
      </c>
    </row>
    <row r="271" spans="1:14" x14ac:dyDescent="0.3">
      <c r="A271">
        <f t="shared" si="11"/>
        <v>241</v>
      </c>
      <c r="B271">
        <v>6.8810319227438885</v>
      </c>
      <c r="C271">
        <v>2.0768873917159336</v>
      </c>
      <c r="M271">
        <f t="array" ref="M271">IFERROR(SUM($K$11:$K$51*C251:C291)+$D$2,"")</f>
        <v>8.831724353176444</v>
      </c>
      <c r="N271">
        <f t="shared" si="12"/>
        <v>3.8052009581468704</v>
      </c>
    </row>
    <row r="272" spans="1:14" x14ac:dyDescent="0.3">
      <c r="A272">
        <f t="shared" si="11"/>
        <v>242</v>
      </c>
      <c r="B272">
        <v>10.664459670608617</v>
      </c>
      <c r="C272">
        <v>2.1528591731853353</v>
      </c>
      <c r="M272">
        <f t="array" ref="M272">IFERROR(SUM($K$11:$K$51*C252:C292)+$D$2,"")</f>
        <v>8.8830323034890561</v>
      </c>
      <c r="N272">
        <f t="shared" si="12"/>
        <v>3.1734834643225289</v>
      </c>
    </row>
    <row r="273" spans="1:14" x14ac:dyDescent="0.3">
      <c r="A273">
        <f t="shared" si="11"/>
        <v>243</v>
      </c>
      <c r="B273">
        <v>9.7188870525649556</v>
      </c>
      <c r="C273">
        <v>2.0259222481990329</v>
      </c>
      <c r="M273">
        <f t="array" ref="M273">IFERROR(SUM($K$11:$K$51*C253:C293)+$D$2,"")</f>
        <v>8.9883128001888775</v>
      </c>
      <c r="N273">
        <f t="shared" si="12"/>
        <v>0.5337387382348654</v>
      </c>
    </row>
    <row r="274" spans="1:14" x14ac:dyDescent="0.3">
      <c r="A274">
        <f t="shared" si="11"/>
        <v>244</v>
      </c>
      <c r="B274">
        <v>9.1878140451712831</v>
      </c>
      <c r="C274">
        <v>2.0941038537117551</v>
      </c>
      <c r="M274">
        <f t="array" ref="M274">IFERROR(SUM($K$11:$K$51*C254:C294)+$D$2,"")</f>
        <v>9.0833381476691546</v>
      </c>
      <c r="N274">
        <f t="shared" si="12"/>
        <v>1.0915213158875258E-2</v>
      </c>
    </row>
    <row r="275" spans="1:14" x14ac:dyDescent="0.3">
      <c r="A275">
        <f t="shared" si="11"/>
        <v>245</v>
      </c>
      <c r="B275">
        <v>10.505774333170109</v>
      </c>
      <c r="C275">
        <v>0.8725897957576163</v>
      </c>
      <c r="M275">
        <f t="array" ref="M275">IFERROR(SUM($K$11:$K$51*C255:C295)+$D$2,"")</f>
        <v>9.1015673258415113</v>
      </c>
      <c r="N275">
        <f t="shared" si="12"/>
        <v>1.9717973194307366</v>
      </c>
    </row>
    <row r="276" spans="1:14" x14ac:dyDescent="0.3">
      <c r="A276">
        <f t="shared" si="11"/>
        <v>246</v>
      </c>
      <c r="B276">
        <v>8.9684315299854251</v>
      </c>
      <c r="C276">
        <v>1.3231216728575732</v>
      </c>
      <c r="M276">
        <f t="array" ref="M276">IFERROR(SUM($K$11:$K$51*C256:C296)+$D$2,"")</f>
        <v>9.0038831636892152</v>
      </c>
      <c r="N276">
        <f t="shared" si="12"/>
        <v>1.2568183322676997E-3</v>
      </c>
    </row>
    <row r="277" spans="1:14" x14ac:dyDescent="0.3">
      <c r="A277">
        <f t="shared" si="11"/>
        <v>247</v>
      </c>
      <c r="B277">
        <v>9.5406652140077881</v>
      </c>
      <c r="C277">
        <v>1.9160562015905072</v>
      </c>
      <c r="M277">
        <f t="array" ref="M277">IFERROR(SUM($K$11:$K$51*C257:C297)+$D$2,"")</f>
        <v>8.782260228355927</v>
      </c>
      <c r="N277">
        <f t="shared" si="12"/>
        <v>0.57517812226159959</v>
      </c>
    </row>
    <row r="278" spans="1:14" x14ac:dyDescent="0.3">
      <c r="A278">
        <f t="shared" si="11"/>
        <v>248</v>
      </c>
      <c r="B278">
        <v>9.8255437641899643</v>
      </c>
      <c r="C278">
        <v>1.5443199154785341</v>
      </c>
      <c r="M278">
        <f t="array" ref="M278">IFERROR(SUM($K$11:$K$51*C258:C298)+$D$2,"")</f>
        <v>8.4467421947264363</v>
      </c>
      <c r="N278">
        <f t="shared" si="12"/>
        <v>1.9010937679550881</v>
      </c>
    </row>
    <row r="279" spans="1:14" x14ac:dyDescent="0.3">
      <c r="A279">
        <f t="shared" si="11"/>
        <v>249</v>
      </c>
      <c r="B279">
        <v>7.8842928178696772</v>
      </c>
      <c r="C279">
        <v>1.1476050126710238</v>
      </c>
      <c r="M279">
        <f t="array" ref="M279">IFERROR(SUM($K$11:$K$51*C259:C299)+$D$2,"")</f>
        <v>8.0396231603336457</v>
      </c>
      <c r="N279">
        <f t="shared" si="12"/>
        <v>2.4127515289973731E-2</v>
      </c>
    </row>
    <row r="280" spans="1:14" x14ac:dyDescent="0.3">
      <c r="A280">
        <f t="shared" si="11"/>
        <v>250</v>
      </c>
      <c r="B280">
        <v>4.6411181141655771</v>
      </c>
      <c r="C280">
        <v>0.37615263498936669</v>
      </c>
      <c r="M280">
        <f t="array" ref="M280">IFERROR(SUM($K$11:$K$51*C260:C300)+$D$2,"")</f>
        <v>7.6178470844280968</v>
      </c>
      <c r="N280">
        <f t="shared" si="12"/>
        <v>8.8609153624001618</v>
      </c>
    </row>
    <row r="281" spans="1:14" x14ac:dyDescent="0.3">
      <c r="A281">
        <f t="shared" si="11"/>
        <v>251</v>
      </c>
      <c r="B281">
        <v>7.0943145862758437</v>
      </c>
      <c r="C281">
        <v>1.259198112099567</v>
      </c>
      <c r="M281">
        <f t="array" ref="M281">IFERROR(SUM($K$11:$K$51*C261:C301)+$D$2,"")</f>
        <v>7.242558652166994</v>
      </c>
      <c r="N281">
        <f t="shared" si="12"/>
        <v>2.1976303071939728E-2</v>
      </c>
    </row>
    <row r="282" spans="1:14" x14ac:dyDescent="0.3">
      <c r="A282">
        <f t="shared" si="11"/>
        <v>252</v>
      </c>
      <c r="B282">
        <v>6.2141341814274398</v>
      </c>
      <c r="C282">
        <v>1.5176103392132019</v>
      </c>
      <c r="M282">
        <f t="array" ref="M282">IFERROR(SUM($K$11:$K$51*C262:C302)+$D$2,"")</f>
        <v>6.9745152639234709</v>
      </c>
      <c r="N282">
        <f t="shared" si="12"/>
        <v>0.57817939061783608</v>
      </c>
    </row>
    <row r="283" spans="1:14" x14ac:dyDescent="0.3">
      <c r="A283">
        <f t="shared" si="11"/>
        <v>253</v>
      </c>
      <c r="B283">
        <v>5.0420304281821711</v>
      </c>
      <c r="C283">
        <v>1.1074120459042764</v>
      </c>
      <c r="M283">
        <f t="array" ref="M283">IFERROR(SUM($K$11:$K$51*C263:C303)+$D$2,"")</f>
        <v>6.8711523760053099</v>
      </c>
      <c r="N283">
        <f t="shared" si="12"/>
        <v>3.3456871000083135</v>
      </c>
    </row>
    <row r="284" spans="1:14" x14ac:dyDescent="0.3">
      <c r="A284">
        <f t="shared" si="11"/>
        <v>254</v>
      </c>
      <c r="B284">
        <v>8.3626751520591078</v>
      </c>
      <c r="C284">
        <v>1.533475693894105</v>
      </c>
      <c r="M284">
        <f t="array" ref="M284">IFERROR(SUM($K$11:$K$51*C264:C304)+$D$2,"")</f>
        <v>6.9501327966154616</v>
      </c>
      <c r="N284">
        <f t="shared" si="12"/>
        <v>1.9952759059222842</v>
      </c>
    </row>
    <row r="285" spans="1:14" x14ac:dyDescent="0.3">
      <c r="A285">
        <f t="shared" si="11"/>
        <v>255</v>
      </c>
      <c r="B285">
        <v>7.0399471430587806</v>
      </c>
      <c r="C285">
        <v>1.1755976660893537</v>
      </c>
      <c r="M285">
        <f t="array" ref="M285">IFERROR(SUM($K$11:$K$51*C265:C305)+$D$2,"")</f>
        <v>7.1866175593660735</v>
      </c>
      <c r="N285">
        <f t="shared" si="12"/>
        <v>2.1512211019754621E-2</v>
      </c>
    </row>
    <row r="286" spans="1:14" x14ac:dyDescent="0.3">
      <c r="A286">
        <f t="shared" si="11"/>
        <v>256</v>
      </c>
      <c r="B286">
        <v>8.5879233141994025</v>
      </c>
      <c r="C286">
        <v>1.8707106849311004</v>
      </c>
      <c r="M286">
        <f t="array" ref="M286">IFERROR(SUM($K$11:$K$51*C266:C306)+$D$2,"")</f>
        <v>7.5487266435035911</v>
      </c>
      <c r="N286">
        <f t="shared" si="12"/>
        <v>1.0799297203852585</v>
      </c>
    </row>
    <row r="287" spans="1:14" x14ac:dyDescent="0.3">
      <c r="A287">
        <f t="shared" si="11"/>
        <v>257</v>
      </c>
      <c r="B287">
        <v>8.9858532040967383</v>
      </c>
      <c r="C287">
        <v>2.3043699188751523</v>
      </c>
      <c r="M287">
        <f t="array" ref="M287">IFERROR(SUM($K$11:$K$51*C267:C307)+$D$2,"")</f>
        <v>7.989595032431227</v>
      </c>
      <c r="N287">
        <f t="shared" si="12"/>
        <v>0.9925303446103072</v>
      </c>
    </row>
    <row r="288" spans="1:14" x14ac:dyDescent="0.3">
      <c r="A288">
        <f t="shared" si="11"/>
        <v>258</v>
      </c>
      <c r="B288">
        <v>6.6938541279742845</v>
      </c>
      <c r="C288">
        <v>1.7432722138497621</v>
      </c>
      <c r="M288">
        <f t="array" ref="M288">IFERROR(SUM($K$11:$K$51*C268:C308)+$D$2,"")</f>
        <v>8.4513980273220604</v>
      </c>
      <c r="N288">
        <f t="shared" si="12"/>
        <v>3.0889605581345849</v>
      </c>
    </row>
    <row r="289" spans="1:14" x14ac:dyDescent="0.3">
      <c r="A289">
        <f t="shared" ref="A289:A352" si="13">1+A288</f>
        <v>259</v>
      </c>
      <c r="B289">
        <v>8.6480874604377167</v>
      </c>
      <c r="C289">
        <v>1.4856846898312601</v>
      </c>
      <c r="M289">
        <f t="array" ref="M289">IFERROR(SUM($K$11:$K$51*C269:C309)+$D$2,"")</f>
        <v>8.8886307882547264</v>
      </c>
      <c r="N289">
        <f t="shared" si="12"/>
        <v>5.7861092557281397E-2</v>
      </c>
    </row>
    <row r="290" spans="1:14" x14ac:dyDescent="0.3">
      <c r="A290">
        <f t="shared" si="13"/>
        <v>260</v>
      </c>
      <c r="B290">
        <v>9.4462268757759773</v>
      </c>
      <c r="C290">
        <v>2.1391560027103211</v>
      </c>
      <c r="M290">
        <f t="array" ref="M290">IFERROR(SUM($K$11:$K$51*C270:C310)+$D$2,"")</f>
        <v>9.2579462022246659</v>
      </c>
      <c r="N290">
        <f t="shared" si="12"/>
        <v>3.5449612032935493E-2</v>
      </c>
    </row>
    <row r="291" spans="1:14" x14ac:dyDescent="0.3">
      <c r="A291">
        <f t="shared" si="13"/>
        <v>261</v>
      </c>
      <c r="B291">
        <v>8.6143935158852436</v>
      </c>
      <c r="C291">
        <v>2.0032791083703785</v>
      </c>
      <c r="M291">
        <f t="array" ref="M291">IFERROR(SUM($K$11:$K$51*C271:C311)+$D$2,"")</f>
        <v>9.5440424811122675</v>
      </c>
      <c r="N291">
        <f t="shared" si="12"/>
        <v>0.86424719854767629</v>
      </c>
    </row>
    <row r="292" spans="1:14" x14ac:dyDescent="0.3">
      <c r="A292">
        <f t="shared" si="13"/>
        <v>262</v>
      </c>
      <c r="B292">
        <v>8.9670068561567913</v>
      </c>
      <c r="C292">
        <v>1.5154269164442673</v>
      </c>
      <c r="M292">
        <f t="array" ref="M292">IFERROR(SUM($K$11:$K$51*C272:C312)+$D$2,"")</f>
        <v>9.7806227396882761</v>
      </c>
      <c r="N292">
        <f t="shared" si="12"/>
        <v>0.66197080593471869</v>
      </c>
    </row>
    <row r="293" spans="1:14" x14ac:dyDescent="0.3">
      <c r="A293">
        <f t="shared" si="13"/>
        <v>263</v>
      </c>
      <c r="B293">
        <v>11.907231941764174</v>
      </c>
      <c r="C293">
        <v>1.5931798418977685</v>
      </c>
      <c r="M293">
        <f t="array" ref="M293">IFERROR(SUM($K$11:$K$51*C273:C313)+$D$2,"")</f>
        <v>10.011202204358892</v>
      </c>
      <c r="N293">
        <f t="shared" si="12"/>
        <v>3.5949287651251431</v>
      </c>
    </row>
    <row r="294" spans="1:14" x14ac:dyDescent="0.3">
      <c r="A294">
        <f t="shared" si="13"/>
        <v>264</v>
      </c>
      <c r="B294">
        <v>11.073619890352893</v>
      </c>
      <c r="C294">
        <v>1.9113624343080535</v>
      </c>
      <c r="M294">
        <f t="array" ref="M294">IFERROR(SUM($K$11:$K$51*C274:C314)+$D$2,"")</f>
        <v>10.253902217609193</v>
      </c>
      <c r="N294">
        <f t="shared" si="12"/>
        <v>0.6719370630083471</v>
      </c>
    </row>
    <row r="295" spans="1:14" x14ac:dyDescent="0.3">
      <c r="A295">
        <f t="shared" si="13"/>
        <v>265</v>
      </c>
      <c r="B295">
        <v>11.383718528906002</v>
      </c>
      <c r="C295">
        <v>2.3588694571087192</v>
      </c>
      <c r="M295">
        <f t="array" ref="M295">IFERROR(SUM($K$11:$K$51*C275:C315)+$D$2,"")</f>
        <v>10.506942353200547</v>
      </c>
      <c r="N295">
        <f t="shared" si="12"/>
        <v>0.76873646228468306</v>
      </c>
    </row>
    <row r="296" spans="1:14" x14ac:dyDescent="0.3">
      <c r="A296">
        <f t="shared" si="13"/>
        <v>266</v>
      </c>
      <c r="B296">
        <v>12.412374080458468</v>
      </c>
      <c r="C296">
        <v>2.7247914855191198</v>
      </c>
      <c r="M296">
        <f t="array" ref="M296">IFERROR(SUM($K$11:$K$51*C276:C316)+$D$2,"")</f>
        <v>10.754940129556507</v>
      </c>
      <c r="N296">
        <f t="shared" si="12"/>
        <v>2.7470873016024835</v>
      </c>
    </row>
    <row r="297" spans="1:14" x14ac:dyDescent="0.3">
      <c r="A297">
        <f t="shared" si="13"/>
        <v>267</v>
      </c>
      <c r="B297">
        <v>10.540033999158673</v>
      </c>
      <c r="C297">
        <v>2.525837830904059</v>
      </c>
      <c r="M297">
        <f t="array" ref="M297">IFERROR(SUM($K$11:$K$51*C277:C317)+$D$2,"")</f>
        <v>10.960539322277015</v>
      </c>
      <c r="N297">
        <f t="shared" si="12"/>
        <v>0.17682472677086064</v>
      </c>
    </row>
    <row r="298" spans="1:14" x14ac:dyDescent="0.3">
      <c r="A298">
        <f t="shared" si="13"/>
        <v>268</v>
      </c>
      <c r="B298">
        <v>11.341335640220921</v>
      </c>
      <c r="C298">
        <v>1.2039695758899236</v>
      </c>
      <c r="M298">
        <f t="array" ref="M298">IFERROR(SUM($K$11:$K$51*C278:C318)+$D$2,"")</f>
        <v>11.090295306497575</v>
      </c>
      <c r="N298">
        <f t="shared" si="12"/>
        <v>6.3021249155928702E-2</v>
      </c>
    </row>
    <row r="299" spans="1:14" x14ac:dyDescent="0.3">
      <c r="A299">
        <f t="shared" si="13"/>
        <v>269</v>
      </c>
      <c r="B299">
        <v>10.372549767785559</v>
      </c>
      <c r="C299">
        <v>2.1319571228449443</v>
      </c>
      <c r="M299">
        <f t="array" ref="M299">IFERROR(SUM($K$11:$K$51*C279:C319)+$D$2,"")</f>
        <v>11.136253936917869</v>
      </c>
      <c r="N299">
        <f t="shared" si="12"/>
        <v>0.58324405795007284</v>
      </c>
    </row>
    <row r="300" spans="1:14" x14ac:dyDescent="0.3">
      <c r="A300">
        <f t="shared" si="13"/>
        <v>270</v>
      </c>
      <c r="B300">
        <v>12.027336274714289</v>
      </c>
      <c r="C300">
        <v>2.1048670212044085</v>
      </c>
      <c r="M300">
        <f t="array" ref="M300">IFERROR(SUM($K$11:$K$51*C280:C320)+$D$2,"")</f>
        <v>11.104435286852441</v>
      </c>
      <c r="N300">
        <f t="shared" si="12"/>
        <v>0.85174623339637434</v>
      </c>
    </row>
    <row r="301" spans="1:14" x14ac:dyDescent="0.3">
      <c r="A301">
        <f t="shared" si="13"/>
        <v>271</v>
      </c>
      <c r="B301">
        <v>10.111027081320129</v>
      </c>
      <c r="C301">
        <v>1.6814325346131609</v>
      </c>
      <c r="M301">
        <f t="array" ref="M301">IFERROR(SUM($K$11:$K$51*C281:C321)+$D$2,"")</f>
        <v>11.022551727141481</v>
      </c>
      <c r="N301">
        <f t="shared" si="12"/>
        <v>0.83087717993974108</v>
      </c>
    </row>
    <row r="302" spans="1:14" x14ac:dyDescent="0.3">
      <c r="A302">
        <f t="shared" si="13"/>
        <v>272</v>
      </c>
      <c r="B302">
        <v>9.8812325203549261</v>
      </c>
      <c r="C302">
        <v>1.7083320209396526</v>
      </c>
      <c r="M302">
        <f t="array" ref="M302">IFERROR(SUM($K$11:$K$51*C282:C322)+$D$2,"")</f>
        <v>10.950864221770633</v>
      </c>
      <c r="N302">
        <f t="shared" si="12"/>
        <v>1.1441119766734604</v>
      </c>
    </row>
    <row r="303" spans="1:14" x14ac:dyDescent="0.3">
      <c r="A303">
        <f t="shared" si="13"/>
        <v>273</v>
      </c>
      <c r="B303">
        <v>11.04412906326715</v>
      </c>
      <c r="C303">
        <v>1.9987334275983613</v>
      </c>
      <c r="M303">
        <f t="array" ref="M303">IFERROR(SUM($K$11:$K$51*C283:C323)+$D$2,"")</f>
        <v>10.942437150979726</v>
      </c>
      <c r="N303">
        <f t="shared" si="12"/>
        <v>1.0341245024672961E-2</v>
      </c>
    </row>
    <row r="304" spans="1:14" x14ac:dyDescent="0.3">
      <c r="A304">
        <f t="shared" si="13"/>
        <v>274</v>
      </c>
      <c r="B304">
        <v>11.236179226705389</v>
      </c>
      <c r="C304">
        <v>2.0671526032450211</v>
      </c>
      <c r="M304">
        <f t="array" ref="M304">IFERROR(SUM($K$11:$K$51*C284:C324)+$D$2,"")</f>
        <v>11.022687939498017</v>
      </c>
      <c r="N304">
        <f t="shared" si="12"/>
        <v>4.5578529713460589E-2</v>
      </c>
    </row>
    <row r="305" spans="1:14" x14ac:dyDescent="0.3">
      <c r="A305">
        <f t="shared" si="13"/>
        <v>275</v>
      </c>
      <c r="B305">
        <v>10.768287733568169</v>
      </c>
      <c r="C305">
        <v>2.5199150236027492</v>
      </c>
      <c r="M305">
        <f t="array" ref="M305">IFERROR(SUM($K$11:$K$51*C285:C325)+$D$2,"")</f>
        <v>11.200880427438832</v>
      </c>
      <c r="N305">
        <f t="shared" si="12"/>
        <v>0.18713643879027775</v>
      </c>
    </row>
    <row r="306" spans="1:14" x14ac:dyDescent="0.3">
      <c r="A306">
        <f t="shared" si="13"/>
        <v>276</v>
      </c>
      <c r="B306">
        <v>11.046063656026691</v>
      </c>
      <c r="C306">
        <v>2.529323587274162</v>
      </c>
      <c r="M306">
        <f t="array" ref="M306">IFERROR(SUM($K$11:$K$51*C286:C326)+$D$2,"")</f>
        <v>11.464439245558152</v>
      </c>
      <c r="N306">
        <f t="shared" si="12"/>
        <v>0.17503813391579767</v>
      </c>
    </row>
    <row r="307" spans="1:14" x14ac:dyDescent="0.3">
      <c r="A307">
        <f t="shared" si="13"/>
        <v>277</v>
      </c>
      <c r="B307">
        <v>12.431636862080419</v>
      </c>
      <c r="C307">
        <v>2.3964296313141009</v>
      </c>
      <c r="M307">
        <f t="array" ref="M307">IFERROR(SUM($K$11:$K$51*C287:C327)+$D$2,"")</f>
        <v>11.76107204075088</v>
      </c>
      <c r="N307">
        <f t="shared" si="12"/>
        <v>0.44965717960471563</v>
      </c>
    </row>
    <row r="308" spans="1:14" x14ac:dyDescent="0.3">
      <c r="A308">
        <f t="shared" si="13"/>
        <v>278</v>
      </c>
      <c r="B308">
        <v>11.918713920631884</v>
      </c>
      <c r="C308">
        <v>2.0870292591519228</v>
      </c>
      <c r="M308">
        <f t="array" ref="M308">IFERROR(SUM($K$11:$K$51*C288:C328)+$D$2,"")</f>
        <v>12.034219248908295</v>
      </c>
      <c r="N308">
        <f t="shared" ref="N308:N371" si="14">(M308-B308)^2</f>
        <v>1.3341480860241502E-2</v>
      </c>
    </row>
    <row r="309" spans="1:14" x14ac:dyDescent="0.3">
      <c r="A309">
        <f t="shared" si="13"/>
        <v>279</v>
      </c>
      <c r="B309">
        <v>13.073109462927011</v>
      </c>
      <c r="C309">
        <v>2.444942943519393</v>
      </c>
      <c r="M309">
        <f t="array" ref="M309">IFERROR(SUM($K$11:$K$51*C289:C329)+$D$2,"")</f>
        <v>12.239369517659412</v>
      </c>
      <c r="N309">
        <f t="shared" si="14"/>
        <v>0.69512229633481881</v>
      </c>
    </row>
    <row r="310" spans="1:14" x14ac:dyDescent="0.3">
      <c r="A310">
        <f t="shared" si="13"/>
        <v>280</v>
      </c>
      <c r="B310">
        <v>12.748254511025568</v>
      </c>
      <c r="C310">
        <v>2.4988556191950879</v>
      </c>
      <c r="M310">
        <f t="array" ref="M310">IFERROR(SUM($K$11:$K$51*C290:C330)+$D$2,"")</f>
        <v>12.335624290077737</v>
      </c>
      <c r="N310">
        <f t="shared" si="14"/>
        <v>0.17026369923945561</v>
      </c>
    </row>
    <row r="311" spans="1:14" x14ac:dyDescent="0.3">
      <c r="A311">
        <f t="shared" si="13"/>
        <v>281</v>
      </c>
      <c r="B311">
        <v>12.956090201851833</v>
      </c>
      <c r="C311">
        <v>1.8836956364492969</v>
      </c>
      <c r="M311">
        <f t="array" ref="M311">IFERROR(SUM($K$11:$K$51*C291:C331)+$D$2,"")</f>
        <v>12.315112341863784</v>
      </c>
      <c r="N311">
        <f t="shared" si="14"/>
        <v>0.41085261699485798</v>
      </c>
    </row>
    <row r="312" spans="1:14" x14ac:dyDescent="0.3">
      <c r="A312">
        <f t="shared" si="13"/>
        <v>282</v>
      </c>
      <c r="B312">
        <v>11.339385707298453</v>
      </c>
      <c r="C312">
        <v>2.0680799430738155</v>
      </c>
      <c r="M312">
        <f t="array" ref="M312">IFERROR(SUM($K$11:$K$51*C292:C332)+$D$2,"")</f>
        <v>12.216615424891593</v>
      </c>
      <c r="N312">
        <f t="shared" si="14"/>
        <v>0.76953197742854063</v>
      </c>
    </row>
    <row r="313" spans="1:14" x14ac:dyDescent="0.3">
      <c r="A313">
        <f t="shared" si="13"/>
        <v>283</v>
      </c>
      <c r="B313">
        <v>11.343491091069071</v>
      </c>
      <c r="C313">
        <v>2.1709461031059973</v>
      </c>
      <c r="M313">
        <f t="array" ref="M313">IFERROR(SUM($K$11:$K$51*C293:C333)+$D$2,"")</f>
        <v>12.101129662987985</v>
      </c>
      <c r="N313">
        <f t="shared" si="14"/>
        <v>0.57401620565933154</v>
      </c>
    </row>
    <row r="314" spans="1:14" x14ac:dyDescent="0.3">
      <c r="A314">
        <f t="shared" si="13"/>
        <v>284</v>
      </c>
      <c r="B314">
        <v>12.665374460037915</v>
      </c>
      <c r="C314">
        <v>1.6827067089137482</v>
      </c>
      <c r="M314">
        <f t="array" ref="M314">IFERROR(SUM($K$11:$K$51*C294:C334)+$D$2,"")</f>
        <v>12.029007985131996</v>
      </c>
      <c r="N314">
        <f t="shared" si="14"/>
        <v>0.40496229038418652</v>
      </c>
    </row>
    <row r="315" spans="1:14" x14ac:dyDescent="0.3">
      <c r="A315">
        <f t="shared" si="13"/>
        <v>285</v>
      </c>
      <c r="B315">
        <v>11.387398592239524</v>
      </c>
      <c r="C315">
        <v>1.7447685423769386</v>
      </c>
      <c r="M315">
        <f t="array" ref="M315">IFERROR(SUM($K$11:$K$51*C295:C335)+$D$2,"")</f>
        <v>12.052862210997326</v>
      </c>
      <c r="N315">
        <f t="shared" si="14"/>
        <v>0.44284182789022841</v>
      </c>
    </row>
    <row r="316" spans="1:14" x14ac:dyDescent="0.3">
      <c r="A316">
        <f t="shared" si="13"/>
        <v>286</v>
      </c>
      <c r="B316">
        <v>11.054330301040682</v>
      </c>
      <c r="C316">
        <v>3.1422401892687088</v>
      </c>
      <c r="M316">
        <f t="array" ref="M316">IFERROR(SUM($K$11:$K$51*C296:C336)+$D$2,"")</f>
        <v>12.193621082700114</v>
      </c>
      <c r="N316">
        <f t="shared" si="14"/>
        <v>1.2979834851741581</v>
      </c>
    </row>
    <row r="317" spans="1:14" x14ac:dyDescent="0.3">
      <c r="A317">
        <f t="shared" si="13"/>
        <v>287</v>
      </c>
      <c r="B317">
        <v>11.878147811939458</v>
      </c>
      <c r="C317">
        <v>2.9491237470941654</v>
      </c>
      <c r="M317">
        <f t="array" ref="M317">IFERROR(SUM($K$11:$K$51*C297:C337)+$D$2,"")</f>
        <v>12.422603172348021</v>
      </c>
      <c r="N317">
        <f t="shared" si="14"/>
        <v>0.29643163947761786</v>
      </c>
    </row>
    <row r="318" spans="1:14" x14ac:dyDescent="0.3">
      <c r="A318">
        <f t="shared" si="13"/>
        <v>288</v>
      </c>
      <c r="B318">
        <v>12.160211654403925</v>
      </c>
      <c r="C318">
        <v>2.582333939009513</v>
      </c>
      <c r="M318">
        <f t="array" ref="M318">IFERROR(SUM($K$11:$K$51*C298:C338)+$D$2,"")</f>
        <v>12.679801622046851</v>
      </c>
      <c r="N318">
        <f t="shared" si="14"/>
        <v>0.26997373447517653</v>
      </c>
    </row>
    <row r="319" spans="1:14" x14ac:dyDescent="0.3">
      <c r="A319">
        <f t="shared" si="13"/>
        <v>289</v>
      </c>
      <c r="B319">
        <v>14.260420692771184</v>
      </c>
      <c r="C319">
        <v>2.2882617031071488</v>
      </c>
      <c r="M319">
        <f t="array" ref="M319">IFERROR(SUM($K$11:$K$51*C299:C339)+$D$2,"")</f>
        <v>12.907622935139679</v>
      </c>
      <c r="N319">
        <f t="shared" si="14"/>
        <v>1.8300617730528279</v>
      </c>
    </row>
    <row r="320" spans="1:14" x14ac:dyDescent="0.3">
      <c r="A320">
        <f t="shared" si="13"/>
        <v>290</v>
      </c>
      <c r="B320">
        <v>11.415367362130926</v>
      </c>
      <c r="C320">
        <v>2.4234673694045554</v>
      </c>
      <c r="M320">
        <f t="array" ref="M320">IFERROR(SUM($K$11:$K$51*C300:C340)+$D$2,"")</f>
        <v>13.067747133118928</v>
      </c>
      <c r="N320">
        <f t="shared" si="14"/>
        <v>2.7303589075703623</v>
      </c>
    </row>
    <row r="321" spans="1:14" x14ac:dyDescent="0.3">
      <c r="A321">
        <f t="shared" si="13"/>
        <v>291</v>
      </c>
      <c r="B321">
        <v>12.556569774098692</v>
      </c>
      <c r="C321">
        <v>2.2576023782150534</v>
      </c>
      <c r="M321">
        <f t="array" ref="M321">IFERROR(SUM($K$11:$K$51*C301:C341)+$D$2,"")</f>
        <v>13.143934018220243</v>
      </c>
      <c r="N321">
        <f t="shared" si="14"/>
        <v>0.34499675527248042</v>
      </c>
    </row>
    <row r="322" spans="1:14" x14ac:dyDescent="0.3">
      <c r="A322">
        <f t="shared" si="13"/>
        <v>292</v>
      </c>
      <c r="B322">
        <v>11.324086153978886</v>
      </c>
      <c r="C322">
        <v>1.9810205758516992</v>
      </c>
      <c r="M322">
        <f t="array" ref="M322">IFERROR(SUM($K$11:$K$51*C302:C342)+$D$2,"")</f>
        <v>13.130538007458654</v>
      </c>
      <c r="N322">
        <f t="shared" si="14"/>
        <v>3.2632682989404884</v>
      </c>
    </row>
    <row r="323" spans="1:14" x14ac:dyDescent="0.3">
      <c r="A323">
        <f t="shared" si="13"/>
        <v>293</v>
      </c>
      <c r="B323">
        <v>12.692599607611371</v>
      </c>
      <c r="C323">
        <v>2.2672204401288094</v>
      </c>
      <c r="M323">
        <f t="array" ref="M323">IFERROR(SUM($K$11:$K$51*C303:C343)+$D$2,"")</f>
        <v>13.023787163732493</v>
      </c>
      <c r="N323">
        <f t="shared" si="14"/>
        <v>0.10968519732948159</v>
      </c>
    </row>
    <row r="324" spans="1:14" x14ac:dyDescent="0.3">
      <c r="A324">
        <f t="shared" si="13"/>
        <v>294</v>
      </c>
      <c r="B324">
        <v>12.725719619899163</v>
      </c>
      <c r="C324">
        <v>2.6484917285254821</v>
      </c>
      <c r="M324">
        <f t="array" ref="M324">IFERROR(SUM($K$11:$K$51*C304:C344)+$D$2,"")</f>
        <v>12.816280855528067</v>
      </c>
      <c r="N324">
        <f t="shared" si="14"/>
        <v>8.2013373986338824E-3</v>
      </c>
    </row>
    <row r="325" spans="1:14" x14ac:dyDescent="0.3">
      <c r="A325">
        <f t="shared" si="13"/>
        <v>295</v>
      </c>
      <c r="B325">
        <v>14.084821886702054</v>
      </c>
      <c r="C325">
        <v>2.2819506032196912</v>
      </c>
      <c r="M325">
        <f t="array" ref="M325">IFERROR(SUM($K$11:$K$51*C305:C345)+$D$2,"")</f>
        <v>12.498836895264709</v>
      </c>
      <c r="N325">
        <f t="shared" si="14"/>
        <v>2.5153483930645137</v>
      </c>
    </row>
    <row r="326" spans="1:14" x14ac:dyDescent="0.3">
      <c r="A326">
        <f t="shared" si="13"/>
        <v>296</v>
      </c>
      <c r="B326">
        <v>14.2065254283981</v>
      </c>
      <c r="C326">
        <v>2.0869415097052455</v>
      </c>
      <c r="M326">
        <f t="array" ref="M326">IFERROR(SUM($K$11:$K$51*C306:C346)+$D$2,"")</f>
        <v>12.087085092555512</v>
      </c>
      <c r="N326">
        <f t="shared" si="14"/>
        <v>4.4920273371965438</v>
      </c>
    </row>
    <row r="327" spans="1:14" x14ac:dyDescent="0.3">
      <c r="A327">
        <f t="shared" si="13"/>
        <v>297</v>
      </c>
      <c r="B327">
        <v>12.129446585656837</v>
      </c>
      <c r="C327">
        <v>1.608030665229812</v>
      </c>
      <c r="M327">
        <f t="array" ref="M327">IFERROR(SUM($K$11:$K$51*C307:C347)+$D$2,"")</f>
        <v>11.618943040250361</v>
      </c>
      <c r="N327">
        <f t="shared" si="14"/>
        <v>0.26061386987258134</v>
      </c>
    </row>
    <row r="328" spans="1:14" x14ac:dyDescent="0.3">
      <c r="A328">
        <f t="shared" si="13"/>
        <v>298</v>
      </c>
      <c r="B328">
        <v>12.374960865504633</v>
      </c>
      <c r="C328">
        <v>1.2043573982306914</v>
      </c>
      <c r="M328">
        <f t="array" ref="M328">IFERROR(SUM($K$11:$K$51*C308:C348)+$D$2,"")</f>
        <v>11.158747053291814</v>
      </c>
      <c r="N328">
        <f t="shared" si="14"/>
        <v>1.4791760370172393</v>
      </c>
    </row>
    <row r="329" spans="1:14" x14ac:dyDescent="0.3">
      <c r="A329">
        <f t="shared" si="13"/>
        <v>299</v>
      </c>
      <c r="B329">
        <v>11.199277299210829</v>
      </c>
      <c r="C329">
        <v>1.7253707198395305</v>
      </c>
      <c r="M329">
        <f t="array" ref="M329">IFERROR(SUM($K$11:$K$51*C309:C349)+$D$2,"")</f>
        <v>10.773817236325286</v>
      </c>
      <c r="N329">
        <f t="shared" si="14"/>
        <v>0.18101626511057034</v>
      </c>
    </row>
    <row r="330" spans="1:14" x14ac:dyDescent="0.3">
      <c r="A330">
        <f t="shared" si="13"/>
        <v>300</v>
      </c>
      <c r="B330">
        <v>9.4811955073259426</v>
      </c>
      <c r="C330">
        <v>1.5883109628751475</v>
      </c>
      <c r="M330">
        <f t="array" ref="M330">IFERROR(SUM($K$11:$K$51*C310:C350)+$D$2,"")</f>
        <v>10.524854417982688</v>
      </c>
      <c r="N330">
        <f t="shared" si="14"/>
        <v>1.0892239217932242</v>
      </c>
    </row>
    <row r="331" spans="1:14" x14ac:dyDescent="0.3">
      <c r="A331">
        <f t="shared" si="13"/>
        <v>301</v>
      </c>
      <c r="B331">
        <v>9.7011629084617006</v>
      </c>
      <c r="C331">
        <v>2.2183500229032997</v>
      </c>
      <c r="M331">
        <f t="array" ref="M331">IFERROR(SUM($K$11:$K$51*C311:C351)+$D$2,"")</f>
        <v>10.459412438288867</v>
      </c>
      <c r="N331">
        <f t="shared" si="14"/>
        <v>0.57494234948311873</v>
      </c>
    </row>
    <row r="332" spans="1:14" x14ac:dyDescent="0.3">
      <c r="A332">
        <f t="shared" si="13"/>
        <v>302</v>
      </c>
      <c r="B332">
        <v>10.653002694668249</v>
      </c>
      <c r="C332">
        <v>2.1454308543282492</v>
      </c>
      <c r="M332">
        <f t="array" ref="M332">IFERROR(SUM($K$11:$K$51*C312:C352)+$D$2,"")</f>
        <v>10.592392533350116</v>
      </c>
      <c r="N332">
        <f t="shared" si="14"/>
        <v>3.6735916550100674E-3</v>
      </c>
    </row>
    <row r="333" spans="1:14" x14ac:dyDescent="0.3">
      <c r="A333">
        <f t="shared" si="13"/>
        <v>303</v>
      </c>
      <c r="B333">
        <v>11.887761946667631</v>
      </c>
      <c r="C333">
        <v>2.3201726831997869</v>
      </c>
      <c r="M333">
        <f t="array" ref="M333">IFERROR(SUM($K$11:$K$51*C313:C353)+$D$2,"")</f>
        <v>10.912816810741448</v>
      </c>
      <c r="N333">
        <f t="shared" si="14"/>
        <v>0.95051801806612202</v>
      </c>
    </row>
    <row r="334" spans="1:14" x14ac:dyDescent="0.3">
      <c r="A334">
        <f t="shared" si="13"/>
        <v>304</v>
      </c>
      <c r="B334">
        <v>10.926719427769189</v>
      </c>
      <c r="C334">
        <v>2.6178989838477387</v>
      </c>
      <c r="M334">
        <f t="array" ref="M334">IFERROR(SUM($K$11:$K$51*C314:C354)+$D$2,"")</f>
        <v>11.381685063259917</v>
      </c>
      <c r="N334">
        <f t="shared" si="14"/>
        <v>0.20699372947748207</v>
      </c>
    </row>
    <row r="335" spans="1:14" x14ac:dyDescent="0.3">
      <c r="A335">
        <f t="shared" si="13"/>
        <v>305</v>
      </c>
      <c r="B335">
        <v>12.253261388525408</v>
      </c>
      <c r="C335">
        <v>2.685429760988832</v>
      </c>
      <c r="M335">
        <f t="array" ref="M335">IFERROR(SUM($K$11:$K$51*C315:C355)+$D$2,"")</f>
        <v>11.935943305868509</v>
      </c>
      <c r="N335">
        <f t="shared" si="14"/>
        <v>0.10069076558105022</v>
      </c>
    </row>
    <row r="336" spans="1:14" x14ac:dyDescent="0.3">
      <c r="A336">
        <f t="shared" si="13"/>
        <v>306</v>
      </c>
      <c r="B336">
        <v>14.582531664233164</v>
      </c>
      <c r="C336">
        <v>2.4752494078330036</v>
      </c>
      <c r="M336">
        <f t="array" ref="M336">IFERROR(SUM($K$11:$K$51*C316:C356)+$D$2,"")</f>
        <v>12.504188833671845</v>
      </c>
      <c r="N336">
        <f t="shared" si="14"/>
        <v>4.3195089213456335</v>
      </c>
    </row>
    <row r="337" spans="1:14" x14ac:dyDescent="0.3">
      <c r="A337">
        <f t="shared" si="13"/>
        <v>307</v>
      </c>
      <c r="B337">
        <v>12.521587143255166</v>
      </c>
      <c r="C337">
        <v>2.8066146862567884</v>
      </c>
      <c r="M337">
        <f t="array" ref="M337">IFERROR(SUM($K$11:$K$51*C317:C357)+$D$2,"")</f>
        <v>13.021655561192105</v>
      </c>
      <c r="N337">
        <f t="shared" si="14"/>
        <v>0.25006842261795309</v>
      </c>
    </row>
    <row r="338" spans="1:14" x14ac:dyDescent="0.3">
      <c r="A338">
        <f t="shared" si="13"/>
        <v>308</v>
      </c>
      <c r="B338">
        <v>13.942141071217073</v>
      </c>
      <c r="C338">
        <v>2.7426473713321409</v>
      </c>
      <c r="M338">
        <f t="array" ref="M338">IFERROR(SUM($K$11:$K$51*C318:C358)+$D$2,"")</f>
        <v>13.453763723149402</v>
      </c>
      <c r="N338">
        <f t="shared" si="14"/>
        <v>0.2385124341056106</v>
      </c>
    </row>
    <row r="339" spans="1:14" x14ac:dyDescent="0.3">
      <c r="A339">
        <f t="shared" si="13"/>
        <v>309</v>
      </c>
      <c r="B339">
        <v>15.267100699825431</v>
      </c>
      <c r="C339">
        <v>2.2910449882275428</v>
      </c>
      <c r="M339">
        <f t="array" ref="M339">IFERROR(SUM($K$11:$K$51*C319:C359)+$D$2,"")</f>
        <v>13.816279527019843</v>
      </c>
      <c r="N339">
        <f t="shared" si="14"/>
        <v>2.1048820754609818</v>
      </c>
    </row>
    <row r="340" spans="1:14" x14ac:dyDescent="0.3">
      <c r="A340">
        <f t="shared" si="13"/>
        <v>310</v>
      </c>
      <c r="B340">
        <v>13.262099095367695</v>
      </c>
      <c r="C340">
        <v>2.2150117714747135</v>
      </c>
      <c r="M340">
        <f t="array" ref="M340">IFERROR(SUM($K$11:$K$51*C320:C360)+$D$2,"")</f>
        <v>14.160020082664891</v>
      </c>
      <c r="N340">
        <f t="shared" si="14"/>
        <v>0.80626209942877136</v>
      </c>
    </row>
    <row r="341" spans="1:14" x14ac:dyDescent="0.3">
      <c r="A341">
        <f t="shared" si="13"/>
        <v>311</v>
      </c>
      <c r="B341">
        <v>14.332449443162878</v>
      </c>
      <c r="C341">
        <v>2.7234341832355704</v>
      </c>
      <c r="M341">
        <f t="array" ref="M341">IFERROR(SUM($K$11:$K$51*C321:C361)+$D$2,"")</f>
        <v>14.533092206035025</v>
      </c>
      <c r="N341">
        <f t="shared" si="14"/>
        <v>4.0257518292968968E-2</v>
      </c>
    </row>
    <row r="342" spans="1:14" x14ac:dyDescent="0.3">
      <c r="A342">
        <f t="shared" si="13"/>
        <v>312</v>
      </c>
      <c r="B342">
        <v>14.138311514067144</v>
      </c>
      <c r="C342">
        <v>3.1968464976688562</v>
      </c>
      <c r="M342">
        <f t="array" ref="M342">IFERROR(SUM($K$11:$K$51*C322:C362)+$D$2,"")</f>
        <v>14.942968387210751</v>
      </c>
      <c r="N342">
        <f t="shared" si="14"/>
        <v>0.64747268349724652</v>
      </c>
    </row>
    <row r="343" spans="1:14" x14ac:dyDescent="0.3">
      <c r="A343">
        <f t="shared" si="13"/>
        <v>313</v>
      </c>
      <c r="B343">
        <v>14.605448008161439</v>
      </c>
      <c r="C343">
        <v>3.4165607449049755</v>
      </c>
      <c r="M343">
        <f t="array" ref="M343">IFERROR(SUM($K$11:$K$51*C323:C363)+$D$2,"")</f>
        <v>15.333286257298703</v>
      </c>
      <c r="N343">
        <f t="shared" si="14"/>
        <v>0.52974851690719782</v>
      </c>
    </row>
    <row r="344" spans="1:14" x14ac:dyDescent="0.3">
      <c r="A344">
        <f t="shared" si="13"/>
        <v>314</v>
      </c>
      <c r="B344">
        <v>14.719780775720533</v>
      </c>
      <c r="C344">
        <v>4.1415094845264822</v>
      </c>
      <c r="M344">
        <f t="array" ref="M344">IFERROR(SUM($K$11:$K$51*C324:C364)+$D$2,"")</f>
        <v>15.606569049939916</v>
      </c>
      <c r="N344">
        <f t="shared" si="14"/>
        <v>0.78639344329299066</v>
      </c>
    </row>
    <row r="345" spans="1:14" x14ac:dyDescent="0.3">
      <c r="A345">
        <f t="shared" si="13"/>
        <v>315</v>
      </c>
      <c r="B345">
        <v>15.398036765267035</v>
      </c>
      <c r="C345">
        <v>2.7157798294506472</v>
      </c>
      <c r="M345">
        <f t="array" ref="M345">IFERROR(SUM($K$11:$K$51*C325:C365)+$D$2,"")</f>
        <v>15.657367044202159</v>
      </c>
      <c r="N345">
        <f t="shared" si="14"/>
        <v>6.7252193572569313E-2</v>
      </c>
    </row>
    <row r="346" spans="1:14" x14ac:dyDescent="0.3">
      <c r="A346">
        <f t="shared" si="13"/>
        <v>316</v>
      </c>
      <c r="B346">
        <v>16.813247340303551</v>
      </c>
      <c r="C346">
        <v>2.6238701567644842</v>
      </c>
      <c r="M346">
        <f t="array" ref="M346">IFERROR(SUM($K$11:$K$51*C326:C366)+$D$2,"")</f>
        <v>15.416926691332593</v>
      </c>
      <c r="N346">
        <f t="shared" si="14"/>
        <v>1.9497113547426776</v>
      </c>
    </row>
    <row r="347" spans="1:14" x14ac:dyDescent="0.3">
      <c r="A347">
        <f t="shared" si="13"/>
        <v>317</v>
      </c>
      <c r="B347">
        <v>15.73660111885909</v>
      </c>
      <c r="C347">
        <v>1.4902739245872447</v>
      </c>
      <c r="M347">
        <f t="array" ref="M347">IFERROR(SUM($K$11:$K$51*C327:C367)+$D$2,"")</f>
        <v>14.872949099513859</v>
      </c>
      <c r="N347">
        <f t="shared" si="14"/>
        <v>0.74589481051909579</v>
      </c>
    </row>
    <row r="348" spans="1:14" x14ac:dyDescent="0.3">
      <c r="A348">
        <f t="shared" si="13"/>
        <v>318</v>
      </c>
      <c r="B348">
        <v>12.819945201601117</v>
      </c>
      <c r="C348">
        <v>1.4853438451004695</v>
      </c>
      <c r="M348">
        <f t="array" ref="M348">IFERROR(SUM($K$11:$K$51*C328:C368)+$D$2,"")</f>
        <v>14.070985557962997</v>
      </c>
      <c r="N348">
        <f t="shared" si="14"/>
        <v>1.56510197324606</v>
      </c>
    </row>
    <row r="349" spans="1:14" x14ac:dyDescent="0.3">
      <c r="A349">
        <f t="shared" si="13"/>
        <v>319</v>
      </c>
      <c r="B349">
        <v>12.487279594154664</v>
      </c>
      <c r="C349">
        <v>1.8070669776481287</v>
      </c>
      <c r="M349">
        <f t="array" ref="M349">IFERROR(SUM($K$11:$K$51*C329:C369)+$D$2,"")</f>
        <v>13.095667475594912</v>
      </c>
      <c r="N349">
        <f t="shared" si="14"/>
        <v>0.37013581428335263</v>
      </c>
    </row>
    <row r="350" spans="1:14" x14ac:dyDescent="0.3">
      <c r="A350">
        <f t="shared" si="13"/>
        <v>320</v>
      </c>
      <c r="B350">
        <v>12.463381760277917</v>
      </c>
      <c r="C350">
        <v>1.6252888111252992</v>
      </c>
      <c r="M350">
        <f t="array" ref="M350">IFERROR(SUM($K$11:$K$51*C330:C370)+$D$2,"")</f>
        <v>12.033318785100235</v>
      </c>
      <c r="N350">
        <f t="shared" si="14"/>
        <v>0.18495416261867961</v>
      </c>
    </row>
    <row r="351" spans="1:14" x14ac:dyDescent="0.3">
      <c r="A351">
        <f t="shared" si="13"/>
        <v>321</v>
      </c>
      <c r="B351">
        <v>11.837868373603293</v>
      </c>
      <c r="C351">
        <v>1.5963956092432157</v>
      </c>
      <c r="M351">
        <f t="array" ref="M351">IFERROR(SUM($K$11:$K$51*C331:C371)+$D$2,"")</f>
        <v>10.972751685984823</v>
      </c>
      <c r="N351">
        <f t="shared" si="14"/>
        <v>0.74842688319595219</v>
      </c>
    </row>
    <row r="352" spans="1:14" x14ac:dyDescent="0.3">
      <c r="A352">
        <f t="shared" si="13"/>
        <v>322</v>
      </c>
      <c r="B352">
        <v>10.327178864005864</v>
      </c>
      <c r="C352">
        <v>1.6418740420110198</v>
      </c>
      <c r="M352">
        <f t="array" ref="M352">IFERROR(SUM($K$11:$K$51*C332:C372)+$D$2,"")</f>
        <v>10.004085229893892</v>
      </c>
      <c r="N352">
        <f t="shared" si="14"/>
        <v>0.10438949640368077</v>
      </c>
    </row>
    <row r="353" spans="1:14" x14ac:dyDescent="0.3">
      <c r="A353">
        <f t="shared" ref="A353:A416" si="15">1+A352</f>
        <v>323</v>
      </c>
      <c r="B353">
        <v>10.070471273345444</v>
      </c>
      <c r="C353">
        <v>1.3272401884328757</v>
      </c>
      <c r="M353">
        <f t="array" ref="M353">IFERROR(SUM($K$11:$K$51*C333:C373)+$D$2,"")</f>
        <v>9.2092575299324153</v>
      </c>
      <c r="N353">
        <f t="shared" si="14"/>
        <v>0.7416891118434813</v>
      </c>
    </row>
    <row r="354" spans="1:14" x14ac:dyDescent="0.3">
      <c r="A354">
        <f t="shared" si="15"/>
        <v>324</v>
      </c>
      <c r="B354">
        <v>7.2734114021739993</v>
      </c>
      <c r="C354">
        <v>0.86511524851386934</v>
      </c>
      <c r="M354">
        <f t="array" ref="M354">IFERROR(SUM($K$11:$K$51*C334:C374)+$D$2,"")</f>
        <v>8.6377267758143432</v>
      </c>
      <c r="N354">
        <f t="shared" si="14"/>
        <v>1.8613564387513912</v>
      </c>
    </row>
    <row r="355" spans="1:14" x14ac:dyDescent="0.3">
      <c r="A355">
        <f t="shared" si="15"/>
        <v>325</v>
      </c>
      <c r="B355">
        <v>7.5901568272792748</v>
      </c>
      <c r="C355">
        <v>1.3219097932468924</v>
      </c>
      <c r="M355">
        <f t="array" ref="M355">IFERROR(SUM($K$11:$K$51*C335:C375)+$D$2,"")</f>
        <v>8.3106094211242247</v>
      </c>
      <c r="N355">
        <f t="shared" si="14"/>
        <v>0.51905193997791643</v>
      </c>
    </row>
    <row r="356" spans="1:14" x14ac:dyDescent="0.3">
      <c r="A356">
        <f t="shared" si="15"/>
        <v>326</v>
      </c>
      <c r="B356">
        <v>7.1582535897858932</v>
      </c>
      <c r="C356">
        <v>1.6609161586055907</v>
      </c>
      <c r="M356">
        <f t="array" ref="M356">IFERROR(SUM($K$11:$K$51*C336:C376)+$D$2,"")</f>
        <v>8.2203270260560473</v>
      </c>
      <c r="N356">
        <f t="shared" si="14"/>
        <v>1.1279999840306929</v>
      </c>
    </row>
    <row r="357" spans="1:14" x14ac:dyDescent="0.3">
      <c r="A357">
        <f t="shared" si="15"/>
        <v>327</v>
      </c>
      <c r="B357">
        <v>9.1453044989191188</v>
      </c>
      <c r="C357">
        <v>2.1111110391136592</v>
      </c>
      <c r="M357">
        <f t="array" ref="M357">IFERROR(SUM($K$11:$K$51*C337:C377)+$D$2,"")</f>
        <v>8.325543382514498</v>
      </c>
      <c r="N357">
        <f t="shared" si="14"/>
        <v>0.67200828796895029</v>
      </c>
    </row>
    <row r="358" spans="1:14" x14ac:dyDescent="0.3">
      <c r="A358">
        <f t="shared" si="15"/>
        <v>328</v>
      </c>
      <c r="B358">
        <v>7.3569635466481227</v>
      </c>
      <c r="C358">
        <v>1.6376948659865427</v>
      </c>
      <c r="M358">
        <f t="array" ref="M358">IFERROR(SUM($K$11:$K$51*C338:C378)+$D$2,"")</f>
        <v>8.5808521204183279</v>
      </c>
      <c r="N358">
        <f t="shared" si="14"/>
        <v>1.4979032410052671</v>
      </c>
    </row>
    <row r="359" spans="1:14" x14ac:dyDescent="0.3">
      <c r="A359">
        <f t="shared" si="15"/>
        <v>329</v>
      </c>
      <c r="B359">
        <v>9.277980931797611</v>
      </c>
      <c r="C359">
        <v>1.7869760498225826</v>
      </c>
      <c r="M359">
        <f t="array" ref="M359">IFERROR(SUM($K$11:$K$51*C339:C379)+$D$2,"")</f>
        <v>8.9540475582138548</v>
      </c>
      <c r="N359">
        <f t="shared" si="14"/>
        <v>0.10493283052135334</v>
      </c>
    </row>
    <row r="360" spans="1:14" x14ac:dyDescent="0.3">
      <c r="A360">
        <f t="shared" si="15"/>
        <v>330</v>
      </c>
      <c r="B360">
        <v>11.63245106714696</v>
      </c>
      <c r="C360">
        <v>2.1399453655846434</v>
      </c>
      <c r="M360">
        <f t="array" ref="M360">IFERROR(SUM($K$11:$K$51*C340:C380)+$D$2,"")</f>
        <v>9.4181882313750744</v>
      </c>
      <c r="N360">
        <f t="shared" si="14"/>
        <v>4.9029599058805511</v>
      </c>
    </row>
    <row r="361" spans="1:14" x14ac:dyDescent="0.3">
      <c r="A361">
        <f t="shared" si="15"/>
        <v>331</v>
      </c>
      <c r="B361">
        <v>9.4875307971882084</v>
      </c>
      <c r="C361">
        <v>2.1165308215283845</v>
      </c>
      <c r="M361">
        <f t="array" ref="M361">IFERROR(SUM($K$11:$K$51*C341:C381)+$D$2,"")</f>
        <v>9.9425808753723324</v>
      </c>
      <c r="N361">
        <f t="shared" si="14"/>
        <v>0.20707057365537737</v>
      </c>
    </row>
    <row r="362" spans="1:14" x14ac:dyDescent="0.3">
      <c r="A362">
        <f t="shared" si="15"/>
        <v>332</v>
      </c>
      <c r="B362">
        <v>10.286233723363271</v>
      </c>
      <c r="C362">
        <v>2.129316897035193</v>
      </c>
      <c r="M362">
        <f t="array" ref="M362">IFERROR(SUM($K$11:$K$51*C342:C382)+$D$2,"")</f>
        <v>10.500387231632233</v>
      </c>
      <c r="N362">
        <f t="shared" si="14"/>
        <v>4.5861725103904592E-2</v>
      </c>
    </row>
    <row r="363" spans="1:14" x14ac:dyDescent="0.3">
      <c r="A363">
        <f t="shared" si="15"/>
        <v>333</v>
      </c>
      <c r="B363">
        <v>9.4669369156236378</v>
      </c>
      <c r="C363">
        <v>2.380542933486046</v>
      </c>
      <c r="M363">
        <f t="array" ref="M363">IFERROR(SUM($K$11:$K$51*C343:C383)+$D$2,"")</f>
        <v>11.067458804483898</v>
      </c>
      <c r="N363">
        <f t="shared" si="14"/>
        <v>2.5616703167208161</v>
      </c>
    </row>
    <row r="364" spans="1:14" x14ac:dyDescent="0.3">
      <c r="A364">
        <f t="shared" si="15"/>
        <v>334</v>
      </c>
      <c r="B364">
        <v>11.619659830698934</v>
      </c>
      <c r="C364">
        <v>2.4152491094131139</v>
      </c>
      <c r="M364">
        <f t="array" ref="M364">IFERROR(SUM($K$11:$K$51*C344:C384)+$D$2,"")</f>
        <v>11.622667147079563</v>
      </c>
      <c r="N364">
        <f t="shared" si="14"/>
        <v>9.0439518131968993E-6</v>
      </c>
    </row>
    <row r="365" spans="1:14" x14ac:dyDescent="0.3">
      <c r="A365">
        <f t="shared" si="15"/>
        <v>335</v>
      </c>
      <c r="B365">
        <v>12.307249348984444</v>
      </c>
      <c r="C365">
        <v>2.392091552735006</v>
      </c>
      <c r="M365">
        <f t="array" ref="M365">IFERROR(SUM($K$11:$K$51*C345:C385)+$D$2,"")</f>
        <v>12.157176102474297</v>
      </c>
      <c r="N365">
        <f t="shared" si="14"/>
        <v>2.2521979318095173E-2</v>
      </c>
    </row>
    <row r="366" spans="1:14" x14ac:dyDescent="0.3">
      <c r="A366">
        <f t="shared" si="15"/>
        <v>336</v>
      </c>
      <c r="B366">
        <v>12.665596037632593</v>
      </c>
      <c r="C366">
        <v>2.6018179117839408</v>
      </c>
      <c r="M366">
        <f t="array" ref="M366">IFERROR(SUM($K$11:$K$51*C346:C386)+$D$2,"")</f>
        <v>12.667954370591385</v>
      </c>
      <c r="N366">
        <f t="shared" si="14"/>
        <v>5.5617343445254557E-6</v>
      </c>
    </row>
    <row r="367" spans="1:14" x14ac:dyDescent="0.3">
      <c r="A367">
        <f t="shared" si="15"/>
        <v>337</v>
      </c>
      <c r="B367">
        <v>13.099216115462804</v>
      </c>
      <c r="C367">
        <v>2.6826623823243771</v>
      </c>
      <c r="M367">
        <f t="array" ref="M367">IFERROR(SUM($K$11:$K$51*C347:C387)+$D$2,"")</f>
        <v>13.150825933764247</v>
      </c>
      <c r="N367">
        <f t="shared" si="14"/>
        <v>2.6635733451080136E-3</v>
      </c>
    </row>
    <row r="368" spans="1:14" x14ac:dyDescent="0.3">
      <c r="A368">
        <f t="shared" si="15"/>
        <v>338</v>
      </c>
      <c r="B368">
        <v>14.986166739821149</v>
      </c>
      <c r="C368">
        <v>2.6303863944730281</v>
      </c>
      <c r="M368">
        <f t="array" ref="M368">IFERROR(SUM($K$11:$K$51*C348:C388)+$D$2,"")</f>
        <v>13.608067750924956</v>
      </c>
      <c r="N368">
        <f t="shared" si="14"/>
        <v>1.8991568231967093</v>
      </c>
    </row>
    <row r="369" spans="1:14" x14ac:dyDescent="0.3">
      <c r="A369">
        <f t="shared" si="15"/>
        <v>339</v>
      </c>
      <c r="B369">
        <v>13.200952618373861</v>
      </c>
      <c r="C369">
        <v>2.8858145408951228</v>
      </c>
      <c r="M369">
        <f t="array" ref="M369">IFERROR(SUM($K$11:$K$51*C349:C389)+$D$2,"")</f>
        <v>14.036320486415786</v>
      </c>
      <c r="N369">
        <f t="shared" si="14"/>
        <v>0.6978394749569099</v>
      </c>
    </row>
    <row r="370" spans="1:14" x14ac:dyDescent="0.3">
      <c r="A370">
        <f t="shared" si="15"/>
        <v>340</v>
      </c>
      <c r="B370">
        <v>15.340141233409403</v>
      </c>
      <c r="C370">
        <v>2.7800166123987364</v>
      </c>
      <c r="M370">
        <f t="array" ref="M370">IFERROR(SUM($K$11:$K$51*C350:C390)+$D$2,"")</f>
        <v>14.422501908288286</v>
      </c>
      <c r="N370">
        <f t="shared" si="14"/>
        <v>0.84206193100873905</v>
      </c>
    </row>
    <row r="371" spans="1:14" x14ac:dyDescent="0.3">
      <c r="A371">
        <f t="shared" si="15"/>
        <v>341</v>
      </c>
      <c r="B371">
        <v>13.713069347607535</v>
      </c>
      <c r="C371">
        <v>2.6684842782854123</v>
      </c>
      <c r="M371">
        <f t="array" ref="M371">IFERROR(SUM($K$11:$K$51*C351:C391)+$D$2,"")</f>
        <v>14.753129506931794</v>
      </c>
      <c r="N371">
        <f t="shared" si="14"/>
        <v>1.0817251350136032</v>
      </c>
    </row>
    <row r="372" spans="1:14" x14ac:dyDescent="0.3">
      <c r="A372">
        <f t="shared" si="15"/>
        <v>342</v>
      </c>
      <c r="B372">
        <v>14.690671159918756</v>
      </c>
      <c r="C372">
        <v>3.0752653840015904</v>
      </c>
      <c r="M372">
        <f t="array" ref="M372">IFERROR(SUM($K$11:$K$51*C352:C392)+$D$2,"")</f>
        <v>15.030481854060458</v>
      </c>
      <c r="N372">
        <f t="shared" ref="N372:N435" si="16">(M372-B372)^2</f>
        <v>0.11547130785306554</v>
      </c>
    </row>
    <row r="373" spans="1:14" x14ac:dyDescent="0.3">
      <c r="A373">
        <f t="shared" si="15"/>
        <v>343</v>
      </c>
      <c r="B373">
        <v>13.635458849305666</v>
      </c>
      <c r="C373">
        <v>3.0393654588896215</v>
      </c>
      <c r="M373">
        <f t="array" ref="M373">IFERROR(SUM($K$11:$K$51*C353:C393)+$D$2,"")</f>
        <v>15.278598088589611</v>
      </c>
      <c r="N373">
        <f t="shared" si="16"/>
        <v>2.6999065596746221</v>
      </c>
    </row>
    <row r="374" spans="1:14" x14ac:dyDescent="0.3">
      <c r="A374">
        <f t="shared" si="15"/>
        <v>344</v>
      </c>
      <c r="B374">
        <v>14.86235433421596</v>
      </c>
      <c r="C374">
        <v>2.5948452799361594</v>
      </c>
      <c r="M374">
        <f t="array" ref="M374">IFERROR(SUM($K$11:$K$51*C354:C394)+$D$2,"")</f>
        <v>15.527659547681774</v>
      </c>
      <c r="N374">
        <f t="shared" si="16"/>
        <v>0.44263102706479229</v>
      </c>
    </row>
    <row r="375" spans="1:14" x14ac:dyDescent="0.3">
      <c r="A375">
        <f t="shared" si="15"/>
        <v>345</v>
      </c>
      <c r="B375">
        <v>15.221284011553754</v>
      </c>
      <c r="C375">
        <v>2.3981751427264446</v>
      </c>
      <c r="M375">
        <f t="array" ref="M375">IFERROR(SUM($K$11:$K$51*C355:C395)+$D$2,"")</f>
        <v>15.820568905591928</v>
      </c>
      <c r="N375">
        <f t="shared" si="16"/>
        <v>0.35914238422234557</v>
      </c>
    </row>
    <row r="376" spans="1:14" x14ac:dyDescent="0.3">
      <c r="A376">
        <f t="shared" si="15"/>
        <v>346</v>
      </c>
      <c r="B376">
        <v>14.767319304578487</v>
      </c>
      <c r="C376">
        <v>3.3635371014878137</v>
      </c>
      <c r="M376">
        <f t="array" ref="M376">IFERROR(SUM($K$11:$K$51*C356:C396)+$D$2,"")</f>
        <v>16.194931868313191</v>
      </c>
      <c r="N376">
        <f t="shared" si="16"/>
        <v>2.0380776321331719</v>
      </c>
    </row>
    <row r="377" spans="1:14" x14ac:dyDescent="0.3">
      <c r="A377">
        <f t="shared" si="15"/>
        <v>347</v>
      </c>
      <c r="B377">
        <v>16.764655863862277</v>
      </c>
      <c r="C377">
        <v>3.5759896164987506</v>
      </c>
      <c r="M377">
        <f t="array" ref="M377">IFERROR(SUM($K$11:$K$51*C357:C397)+$D$2,"")</f>
        <v>16.657275346275803</v>
      </c>
      <c r="N377">
        <f t="shared" si="16"/>
        <v>1.1530575557139086E-2</v>
      </c>
    </row>
    <row r="378" spans="1:14" x14ac:dyDescent="0.3">
      <c r="A378">
        <f t="shared" si="15"/>
        <v>348</v>
      </c>
      <c r="B378">
        <v>19.334397844917074</v>
      </c>
      <c r="C378">
        <v>3.8522363391559074</v>
      </c>
      <c r="M378">
        <f t="array" ref="M378">IFERROR(SUM($K$11:$K$51*C358:C398)+$D$2,"")</f>
        <v>17.195952928360803</v>
      </c>
      <c r="N378">
        <f t="shared" si="16"/>
        <v>4.5729466611453553</v>
      </c>
    </row>
    <row r="379" spans="1:14" x14ac:dyDescent="0.3">
      <c r="A379">
        <f t="shared" si="15"/>
        <v>349</v>
      </c>
      <c r="B379">
        <v>18.399292857477672</v>
      </c>
      <c r="C379">
        <v>3.402348782992267</v>
      </c>
      <c r="M379">
        <f t="array" ref="M379">IFERROR(SUM($K$11:$K$51*C359:C399)+$D$2,"")</f>
        <v>17.779694688745082</v>
      </c>
      <c r="N379">
        <f t="shared" si="16"/>
        <v>0.3839018906967796</v>
      </c>
    </row>
    <row r="380" spans="1:14" x14ac:dyDescent="0.3">
      <c r="A380">
        <f t="shared" si="15"/>
        <v>350</v>
      </c>
      <c r="B380">
        <v>18.575746287886982</v>
      </c>
      <c r="C380">
        <v>3.6346446269274439</v>
      </c>
      <c r="M380">
        <f t="array" ref="M380">IFERROR(SUM($K$11:$K$51*C360:C400)+$D$2,"")</f>
        <v>18.369438012682856</v>
      </c>
      <c r="N380">
        <f t="shared" si="16"/>
        <v>4.2563104417701426E-2</v>
      </c>
    </row>
    <row r="381" spans="1:14" x14ac:dyDescent="0.3">
      <c r="A381">
        <f t="shared" si="15"/>
        <v>351</v>
      </c>
      <c r="B381">
        <v>20.573364394198197</v>
      </c>
      <c r="C381">
        <v>3.8279394227736381</v>
      </c>
      <c r="M381">
        <f t="array" ref="M381">IFERROR(SUM($K$11:$K$51*C361:C401)+$D$2,"")</f>
        <v>18.919854114319591</v>
      </c>
      <c r="N381">
        <f t="shared" si="16"/>
        <v>2.7340962456642268</v>
      </c>
    </row>
    <row r="382" spans="1:14" x14ac:dyDescent="0.3">
      <c r="A382">
        <f t="shared" si="15"/>
        <v>352</v>
      </c>
      <c r="B382">
        <v>19.293198314086652</v>
      </c>
      <c r="C382">
        <v>3.4079251798172439</v>
      </c>
      <c r="M382">
        <f t="array" ref="M382">IFERROR(SUM($K$11:$K$51*C362:C402)+$D$2,"")</f>
        <v>19.381412199416282</v>
      </c>
      <c r="N382">
        <f t="shared" si="16"/>
        <v>7.7816895649490585E-3</v>
      </c>
    </row>
    <row r="383" spans="1:14" x14ac:dyDescent="0.3">
      <c r="A383">
        <f t="shared" si="15"/>
        <v>353</v>
      </c>
      <c r="B383">
        <v>20.60215152594888</v>
      </c>
      <c r="C383">
        <v>4.0376573376067197</v>
      </c>
      <c r="M383">
        <f t="array" ref="M383">IFERROR(SUM($K$11:$K$51*C363:C403)+$D$2,"")</f>
        <v>19.704217217695735</v>
      </c>
      <c r="N383">
        <f t="shared" si="16"/>
        <v>0.8062860219380541</v>
      </c>
    </row>
    <row r="384" spans="1:14" x14ac:dyDescent="0.3">
      <c r="A384">
        <f t="shared" si="15"/>
        <v>354</v>
      </c>
      <c r="B384">
        <v>20.284751349550209</v>
      </c>
      <c r="C384">
        <v>3.7759256327717252</v>
      </c>
      <c r="M384">
        <f t="array" ref="M384">IFERROR(SUM($K$11:$K$51*C364:C404)+$D$2,"")</f>
        <v>19.843257661891109</v>
      </c>
      <c r="N384">
        <f t="shared" si="16"/>
        <v>0.19491667624283154</v>
      </c>
    </row>
    <row r="385" spans="1:14" x14ac:dyDescent="0.3">
      <c r="A385">
        <f t="shared" si="15"/>
        <v>355</v>
      </c>
      <c r="B385">
        <v>18.68638939969248</v>
      </c>
      <c r="C385">
        <v>3.4355259740989994</v>
      </c>
      <c r="M385">
        <f t="array" ref="M385">IFERROR(SUM($K$11:$K$51*C365:C405)+$D$2,"")</f>
        <v>19.778870699723768</v>
      </c>
      <c r="N385">
        <f t="shared" si="16"/>
        <v>1.1935153909180534</v>
      </c>
    </row>
    <row r="386" spans="1:14" x14ac:dyDescent="0.3">
      <c r="A386">
        <f t="shared" si="15"/>
        <v>356</v>
      </c>
      <c r="B386">
        <v>21.056413584107354</v>
      </c>
      <c r="C386">
        <v>3.4081241615930358</v>
      </c>
      <c r="M386">
        <f t="array" ref="M386">IFERROR(SUM($K$11:$K$51*C366:C406)+$D$2,"")</f>
        <v>19.518473930480418</v>
      </c>
      <c r="N386">
        <f t="shared" si="16"/>
        <v>2.365258378198138</v>
      </c>
    </row>
    <row r="387" spans="1:14" x14ac:dyDescent="0.3">
      <c r="A387">
        <f t="shared" si="15"/>
        <v>357</v>
      </c>
      <c r="B387">
        <v>18.977204320346583</v>
      </c>
      <c r="C387">
        <v>2.7686654317923955</v>
      </c>
      <c r="M387">
        <f t="array" ref="M387">IFERROR(SUM($K$11:$K$51*C367:C407)+$D$2,"")</f>
        <v>19.096260574837231</v>
      </c>
      <c r="N387">
        <f t="shared" si="16"/>
        <v>1.4174391733341875E-2</v>
      </c>
    </row>
    <row r="388" spans="1:14" x14ac:dyDescent="0.3">
      <c r="A388">
        <f t="shared" si="15"/>
        <v>358</v>
      </c>
      <c r="B388">
        <v>19.062149925695504</v>
      </c>
      <c r="C388">
        <v>2.9450517426270331</v>
      </c>
      <c r="M388">
        <f t="array" ref="M388">IFERROR(SUM($K$11:$K$51*C368:C408)+$D$2,"")</f>
        <v>18.567722418160692</v>
      </c>
      <c r="N388">
        <f t="shared" si="16"/>
        <v>0.24445856020708692</v>
      </c>
    </row>
    <row r="389" spans="1:14" x14ac:dyDescent="0.3">
      <c r="A389">
        <f t="shared" si="15"/>
        <v>359</v>
      </c>
      <c r="B389">
        <v>17.485432243876275</v>
      </c>
      <c r="C389">
        <v>3.0217452553160191</v>
      </c>
      <c r="M389">
        <f t="array" ref="M389">IFERROR(SUM($K$11:$K$51*C369:C409)+$D$2,"")</f>
        <v>17.981729599902607</v>
      </c>
      <c r="N389">
        <f t="shared" si="16"/>
        <v>0.24631106559872792</v>
      </c>
    </row>
    <row r="390" spans="1:14" x14ac:dyDescent="0.3">
      <c r="A390">
        <f t="shared" si="15"/>
        <v>360</v>
      </c>
      <c r="B390">
        <v>17.3547594049137</v>
      </c>
      <c r="C390">
        <v>2.6191116410732516</v>
      </c>
      <c r="M390">
        <f t="array" ref="M390">IFERROR(SUM($K$11:$K$51*C370:C410)+$D$2,"")</f>
        <v>17.377532817391717</v>
      </c>
      <c r="N390">
        <f t="shared" si="16"/>
        <v>5.186283158939007E-4</v>
      </c>
    </row>
    <row r="391" spans="1:14" x14ac:dyDescent="0.3">
      <c r="A391">
        <f t="shared" si="15"/>
        <v>361</v>
      </c>
      <c r="B391">
        <v>15.03698313453587</v>
      </c>
      <c r="C391">
        <v>2.9700716087633543</v>
      </c>
      <c r="M391">
        <f t="array" ref="M391">IFERROR(SUM($K$11:$K$51*C371:C411)+$D$2,"")</f>
        <v>16.776836216128864</v>
      </c>
      <c r="N391">
        <f t="shared" si="16"/>
        <v>3.0270887455286366</v>
      </c>
    </row>
    <row r="392" spans="1:14" x14ac:dyDescent="0.3">
      <c r="A392">
        <f t="shared" si="15"/>
        <v>362</v>
      </c>
      <c r="B392">
        <v>15.756565978208624</v>
      </c>
      <c r="C392">
        <v>2.5693059362745592</v>
      </c>
      <c r="M392">
        <f t="array" ref="M392">IFERROR(SUM($K$11:$K$51*C372:C412)+$D$2,"")</f>
        <v>16.183443072590755</v>
      </c>
      <c r="N392">
        <f t="shared" si="16"/>
        <v>0.1822240537081313</v>
      </c>
    </row>
    <row r="393" spans="1:14" x14ac:dyDescent="0.3">
      <c r="A393">
        <f t="shared" si="15"/>
        <v>363</v>
      </c>
      <c r="B393">
        <v>15.527099896175098</v>
      </c>
      <c r="C393">
        <v>2.8169047599250434</v>
      </c>
      <c r="M393">
        <f t="array" ref="M393">IFERROR(SUM($K$11:$K$51*C373:C413)+$D$2,"")</f>
        <v>15.588679107107072</v>
      </c>
      <c r="N393">
        <f t="shared" si="16"/>
        <v>3.7919992190045657E-3</v>
      </c>
    </row>
    <row r="394" spans="1:14" x14ac:dyDescent="0.3">
      <c r="A394">
        <f t="shared" si="15"/>
        <v>364</v>
      </c>
      <c r="B394">
        <v>15.371027296234772</v>
      </c>
      <c r="C394">
        <v>2.5582752589614763</v>
      </c>
      <c r="M394">
        <f t="array" ref="M394">IFERROR(SUM($K$11:$K$51*C374:C414)+$D$2,"")</f>
        <v>14.984686940091906</v>
      </c>
      <c r="N394">
        <f t="shared" si="16"/>
        <v>0.14925887078459585</v>
      </c>
    </row>
    <row r="395" spans="1:14" x14ac:dyDescent="0.3">
      <c r="A395">
        <f t="shared" si="15"/>
        <v>365</v>
      </c>
      <c r="B395">
        <v>15.721685940860867</v>
      </c>
      <c r="C395">
        <v>2.1856155533971333</v>
      </c>
      <c r="M395">
        <f t="array" ref="M395">IFERROR(SUM($K$11:$K$51*C375:C415)+$D$2,"")</f>
        <v>14.388815899766021</v>
      </c>
      <c r="N395">
        <f t="shared" si="16"/>
        <v>1.7765425464481777</v>
      </c>
    </row>
    <row r="396" spans="1:14" x14ac:dyDescent="0.3">
      <c r="A396">
        <f t="shared" si="15"/>
        <v>366</v>
      </c>
      <c r="B396">
        <v>14.489569309550847</v>
      </c>
      <c r="C396">
        <v>2.1086134524632465</v>
      </c>
      <c r="M396">
        <f t="array" ref="M396">IFERROR(SUM($K$11:$K$51*C376:C416)+$D$2,"")</f>
        <v>13.845034326824765</v>
      </c>
      <c r="N396">
        <f t="shared" si="16"/>
        <v>0.41542534395771086</v>
      </c>
    </row>
    <row r="397" spans="1:14" x14ac:dyDescent="0.3">
      <c r="A397">
        <f t="shared" si="15"/>
        <v>367</v>
      </c>
      <c r="B397">
        <v>10.18551633376982</v>
      </c>
      <c r="C397">
        <v>1.3504478901672026</v>
      </c>
      <c r="M397">
        <f t="array" ref="M397">IFERROR(SUM($K$11:$K$51*C377:C417)+$D$2,"")</f>
        <v>13.416179099495581</v>
      </c>
      <c r="N397">
        <f t="shared" si="16"/>
        <v>10.437181905846822</v>
      </c>
    </row>
    <row r="398" spans="1:14" x14ac:dyDescent="0.3">
      <c r="A398">
        <f t="shared" si="15"/>
        <v>368</v>
      </c>
      <c r="B398">
        <v>12.797489472141374</v>
      </c>
      <c r="C398">
        <v>2.2341545255309181</v>
      </c>
      <c r="M398">
        <f t="array" ref="M398">IFERROR(SUM($K$11:$K$51*C378:C418)+$D$2,"")</f>
        <v>13.175390972509451</v>
      </c>
      <c r="N398">
        <f t="shared" si="16"/>
        <v>0.14280954398044388</v>
      </c>
    </row>
    <row r="399" spans="1:14" x14ac:dyDescent="0.3">
      <c r="A399">
        <f t="shared" si="15"/>
        <v>369</v>
      </c>
      <c r="B399">
        <v>13.142372166618379</v>
      </c>
      <c r="C399">
        <v>2.6918603297010835</v>
      </c>
      <c r="M399">
        <f t="array" ref="M399">IFERROR(SUM($K$11:$K$51*C379:C419)+$D$2,"")</f>
        <v>13.178467587078533</v>
      </c>
      <c r="N399">
        <f t="shared" si="16"/>
        <v>1.3028793781952571E-3</v>
      </c>
    </row>
    <row r="400" spans="1:14" x14ac:dyDescent="0.3">
      <c r="A400">
        <f t="shared" si="15"/>
        <v>370</v>
      </c>
      <c r="B400">
        <v>13.395989075945405</v>
      </c>
      <c r="C400">
        <v>3.0084036745261953</v>
      </c>
      <c r="M400">
        <f t="array" ref="M400">IFERROR(SUM($K$11:$K$51*C380:C420)+$D$2,"")</f>
        <v>13.427547667441152</v>
      </c>
      <c r="N400">
        <f t="shared" si="16"/>
        <v>9.9594469719543628E-4</v>
      </c>
    </row>
    <row r="401" spans="1:14" x14ac:dyDescent="0.3">
      <c r="A401">
        <f t="shared" si="15"/>
        <v>371</v>
      </c>
      <c r="B401">
        <v>12.83000141631608</v>
      </c>
      <c r="C401">
        <v>3.1045484255165228</v>
      </c>
      <c r="M401">
        <f t="array" ref="M401">IFERROR(SUM($K$11:$K$51*C381:C421)+$D$2,"")</f>
        <v>13.874052074043789</v>
      </c>
      <c r="N401">
        <f t="shared" si="16"/>
        <v>1.0900417759016621</v>
      </c>
    </row>
    <row r="402" spans="1:14" x14ac:dyDescent="0.3">
      <c r="A402">
        <f t="shared" si="15"/>
        <v>372</v>
      </c>
      <c r="B402">
        <v>14.144120301645419</v>
      </c>
      <c r="C402">
        <v>3.3516571025936832</v>
      </c>
      <c r="M402">
        <f t="array" ref="M402">IFERROR(SUM($K$11:$K$51*C382:C422)+$D$2,"")</f>
        <v>14.426744842668263</v>
      </c>
      <c r="N402">
        <f t="shared" si="16"/>
        <v>7.9876631188373515E-2</v>
      </c>
    </row>
    <row r="403" spans="1:14" x14ac:dyDescent="0.3">
      <c r="A403">
        <f t="shared" si="15"/>
        <v>373</v>
      </c>
      <c r="B403">
        <v>16.393079568303133</v>
      </c>
      <c r="C403">
        <v>3.3415417181562956</v>
      </c>
      <c r="M403">
        <f t="array" ref="M403">IFERROR(SUM($K$11:$K$51*C383:C423)+$D$2,"")</f>
        <v>14.988070585838146</v>
      </c>
      <c r="N403">
        <f t="shared" si="16"/>
        <v>1.9740502408072962</v>
      </c>
    </row>
    <row r="404" spans="1:14" x14ac:dyDescent="0.3">
      <c r="A404">
        <f t="shared" si="15"/>
        <v>374</v>
      </c>
      <c r="B404">
        <v>16.33681628093942</v>
      </c>
      <c r="C404">
        <v>2.9616918458762629</v>
      </c>
      <c r="M404">
        <f t="array" ref="M404">IFERROR(SUM($K$11:$K$51*C384:C424)+$D$2,"")</f>
        <v>15.456055606919119</v>
      </c>
      <c r="N404">
        <f t="shared" si="16"/>
        <v>0.7757393649006955</v>
      </c>
    </row>
    <row r="405" spans="1:14" x14ac:dyDescent="0.3">
      <c r="A405">
        <f t="shared" si="15"/>
        <v>375</v>
      </c>
      <c r="B405">
        <v>14.398961433772829</v>
      </c>
      <c r="C405">
        <v>2.5597185738220993</v>
      </c>
      <c r="M405">
        <f t="array" ref="M405">IFERROR(SUM($K$11:$K$51*C385:C425)+$D$2,"")</f>
        <v>15.747045309194201</v>
      </c>
      <c r="N405">
        <f t="shared" si="16"/>
        <v>1.8173301351711046</v>
      </c>
    </row>
    <row r="406" spans="1:14" x14ac:dyDescent="0.3">
      <c r="A406">
        <f t="shared" si="15"/>
        <v>376</v>
      </c>
      <c r="B406">
        <v>15.876423937915717</v>
      </c>
      <c r="C406">
        <v>2.7419519218310038</v>
      </c>
      <c r="M406">
        <f t="array" ref="M406">IFERROR(SUM($K$11:$K$51*C386:C426)+$D$2,"")</f>
        <v>15.826003205064824</v>
      </c>
      <c r="N406">
        <f t="shared" si="16"/>
        <v>2.5422503012211867E-3</v>
      </c>
    </row>
    <row r="407" spans="1:14" x14ac:dyDescent="0.3">
      <c r="A407">
        <f t="shared" si="15"/>
        <v>377</v>
      </c>
      <c r="B407">
        <v>15.391839293319217</v>
      </c>
      <c r="C407">
        <v>2.6985885662919662</v>
      </c>
      <c r="M407">
        <f t="array" ref="M407">IFERROR(SUM($K$11:$K$51*C387:C427)+$D$2,"")</f>
        <v>15.699034105962388</v>
      </c>
      <c r="N407">
        <f t="shared" si="16"/>
        <v>9.4368652914873175E-2</v>
      </c>
    </row>
    <row r="408" spans="1:14" x14ac:dyDescent="0.3">
      <c r="A408">
        <f t="shared" si="15"/>
        <v>378</v>
      </c>
      <c r="B408">
        <v>15.413731214343498</v>
      </c>
      <c r="C408">
        <v>2.5876354185113266</v>
      </c>
      <c r="M408">
        <f t="array" ref="M408">IFERROR(SUM($K$11:$K$51*C388:C428)+$D$2,"")</f>
        <v>15.394975313861714</v>
      </c>
      <c r="N408">
        <f t="shared" si="16"/>
        <v>3.5178380288258088E-4</v>
      </c>
    </row>
    <row r="409" spans="1:14" x14ac:dyDescent="0.3">
      <c r="A409">
        <f t="shared" si="15"/>
        <v>379</v>
      </c>
      <c r="B409">
        <v>16.651305931457394</v>
      </c>
      <c r="C409">
        <v>2.0173340173634338</v>
      </c>
      <c r="M409">
        <f t="array" ref="M409">IFERROR(SUM($K$11:$K$51*C389:C429)+$D$2,"")</f>
        <v>14.957996753354838</v>
      </c>
      <c r="N409">
        <f t="shared" si="16"/>
        <v>2.8672959726463536</v>
      </c>
    </row>
    <row r="410" spans="1:14" x14ac:dyDescent="0.3">
      <c r="A410">
        <f t="shared" si="15"/>
        <v>380</v>
      </c>
      <c r="B410">
        <v>14.240358464836937</v>
      </c>
      <c r="C410">
        <v>2.7649594939967646</v>
      </c>
      <c r="M410">
        <f t="array" ref="M410">IFERROR(SUM($K$11:$K$51*C390:C430)+$D$2,"")</f>
        <v>14.438154784068105</v>
      </c>
      <c r="N410">
        <f t="shared" si="16"/>
        <v>3.9123383901398127E-2</v>
      </c>
    </row>
    <row r="411" spans="1:14" x14ac:dyDescent="0.3">
      <c r="A411">
        <f t="shared" si="15"/>
        <v>381</v>
      </c>
      <c r="B411">
        <v>14.098880404159152</v>
      </c>
      <c r="C411">
        <v>2.595595610062587</v>
      </c>
      <c r="M411">
        <f t="array" ref="M411">IFERROR(SUM($K$11:$K$51*C391:C431)+$D$2,"")</f>
        <v>13.891693409162984</v>
      </c>
      <c r="N411">
        <f t="shared" si="16"/>
        <v>4.2926450895541868E-2</v>
      </c>
    </row>
    <row r="412" spans="1:14" x14ac:dyDescent="0.3">
      <c r="A412">
        <f t="shared" si="15"/>
        <v>382</v>
      </c>
      <c r="B412">
        <v>13.755729187036769</v>
      </c>
      <c r="C412">
        <v>1.8379234608796022</v>
      </c>
      <c r="M412">
        <f t="array" ref="M412">IFERROR(SUM($K$11:$K$51*C392:C432)+$D$2,"")</f>
        <v>13.369003172299683</v>
      </c>
      <c r="N412">
        <f t="shared" si="16"/>
        <v>0.1495570104744286</v>
      </c>
    </row>
    <row r="413" spans="1:14" x14ac:dyDescent="0.3">
      <c r="A413">
        <f t="shared" si="15"/>
        <v>383</v>
      </c>
      <c r="B413">
        <v>13.354640524093238</v>
      </c>
      <c r="C413">
        <v>1.7557035395959719</v>
      </c>
      <c r="M413">
        <f t="array" ref="M413">IFERROR(SUM($K$11:$K$51*C393:C433)+$D$2,"")</f>
        <v>12.937034039998844</v>
      </c>
      <c r="N413">
        <f t="shared" si="16"/>
        <v>0.17439517555768139</v>
      </c>
    </row>
    <row r="414" spans="1:14" x14ac:dyDescent="0.3">
      <c r="A414">
        <f t="shared" si="15"/>
        <v>384</v>
      </c>
      <c r="B414">
        <v>12.941282675198661</v>
      </c>
      <c r="C414">
        <v>1.6972630014558006</v>
      </c>
      <c r="M414">
        <f t="array" ref="M414">IFERROR(SUM($K$11:$K$51*C394:C434)+$D$2,"")</f>
        <v>12.647340105178948</v>
      </c>
      <c r="N414">
        <f t="shared" si="16"/>
        <v>8.6402234469793698E-2</v>
      </c>
    </row>
    <row r="415" spans="1:14" x14ac:dyDescent="0.3">
      <c r="A415">
        <f t="shared" si="15"/>
        <v>385</v>
      </c>
      <c r="B415">
        <v>10.065380815059294</v>
      </c>
      <c r="C415">
        <v>2.4304038829345158</v>
      </c>
      <c r="M415">
        <f t="array" ref="M415">IFERROR(SUM($K$11:$K$51*C395:C435)+$D$2,"")</f>
        <v>12.523275495265921</v>
      </c>
      <c r="N415">
        <f t="shared" si="16"/>
        <v>6.0412462589880356</v>
      </c>
    </row>
    <row r="416" spans="1:14" x14ac:dyDescent="0.3">
      <c r="A416">
        <f t="shared" si="15"/>
        <v>386</v>
      </c>
      <c r="B416">
        <v>11.681620249164883</v>
      </c>
      <c r="C416">
        <v>2.8719504478258684</v>
      </c>
      <c r="M416">
        <f t="array" ref="M416">IFERROR(SUM($K$11:$K$51*C396:C436)+$D$2,"")</f>
        <v>12.572576080530215</v>
      </c>
      <c r="N416">
        <f t="shared" si="16"/>
        <v>0.79380229344389008</v>
      </c>
    </row>
    <row r="417" spans="1:14" x14ac:dyDescent="0.3">
      <c r="A417">
        <f t="shared" ref="A417:A480" si="17">1+A416</f>
        <v>387</v>
      </c>
      <c r="B417">
        <v>11.80115752611627</v>
      </c>
      <c r="C417">
        <v>2.9440068807062598</v>
      </c>
      <c r="M417">
        <f t="array" ref="M417">IFERROR(SUM($K$11:$K$51*C397:C437)+$D$2,"")</f>
        <v>12.783292329458211</v>
      </c>
      <c r="N417">
        <f t="shared" si="16"/>
        <v>0.96458877193551273</v>
      </c>
    </row>
    <row r="418" spans="1:14" x14ac:dyDescent="0.3">
      <c r="A418">
        <f t="shared" si="17"/>
        <v>388</v>
      </c>
      <c r="B418">
        <v>15.026183522231733</v>
      </c>
      <c r="C418">
        <v>2.1908334902197533</v>
      </c>
      <c r="M418">
        <f t="array" ref="M418">IFERROR(SUM($K$11:$K$51*C398:C438)+$D$2,"")</f>
        <v>13.109985602588488</v>
      </c>
      <c r="N418">
        <f t="shared" si="16"/>
        <v>3.6718144672451021</v>
      </c>
    </row>
    <row r="419" spans="1:14" x14ac:dyDescent="0.3">
      <c r="A419">
        <f t="shared" si="17"/>
        <v>389</v>
      </c>
      <c r="B419">
        <v>12.937727432660111</v>
      </c>
      <c r="C419">
        <v>2.7903623207933226</v>
      </c>
      <c r="M419">
        <f t="array" ref="M419">IFERROR(SUM($K$11:$K$51*C399:C439)+$D$2,"")</f>
        <v>13.488138292165745</v>
      </c>
      <c r="N419">
        <f t="shared" si="16"/>
        <v>0.30295211426173085</v>
      </c>
    </row>
    <row r="420" spans="1:14" x14ac:dyDescent="0.3">
      <c r="A420">
        <f t="shared" si="17"/>
        <v>390</v>
      </c>
      <c r="B420">
        <v>14.435814891013438</v>
      </c>
      <c r="C420">
        <v>2.7058307154818877</v>
      </c>
      <c r="M420">
        <f t="array" ref="M420">IFERROR(SUM($K$11:$K$51*C400:C440)+$D$2,"")</f>
        <v>13.867375744891429</v>
      </c>
      <c r="N420">
        <f t="shared" si="16"/>
        <v>0.32312306284391801</v>
      </c>
    </row>
    <row r="421" spans="1:14" x14ac:dyDescent="0.3">
      <c r="A421">
        <f t="shared" si="17"/>
        <v>391</v>
      </c>
      <c r="B421">
        <v>13.051874918717324</v>
      </c>
      <c r="C421">
        <v>3.3545863084760446</v>
      </c>
      <c r="M421">
        <f t="array" ref="M421">IFERROR(SUM($K$11:$K$51*C401:C441)+$D$2,"")</f>
        <v>14.192178848905717</v>
      </c>
      <c r="N421">
        <f t="shared" si="16"/>
        <v>1.3002930532030961</v>
      </c>
    </row>
    <row r="422" spans="1:14" x14ac:dyDescent="0.3">
      <c r="A422">
        <f t="shared" si="17"/>
        <v>392</v>
      </c>
      <c r="B422">
        <v>15.16950508452077</v>
      </c>
      <c r="C422">
        <v>2.2573190071538853</v>
      </c>
      <c r="M422">
        <f t="array" ref="M422">IFERROR(SUM($K$11:$K$51*C402:C442)+$D$2,"")</f>
        <v>14.412509312225188</v>
      </c>
      <c r="N422">
        <f t="shared" si="16"/>
        <v>0.57304259927338463</v>
      </c>
    </row>
    <row r="423" spans="1:14" x14ac:dyDescent="0.3">
      <c r="A423">
        <f t="shared" si="17"/>
        <v>393</v>
      </c>
      <c r="B423">
        <v>12.677174796039726</v>
      </c>
      <c r="C423">
        <v>2.2015546438067735</v>
      </c>
      <c r="M423">
        <f t="array" ref="M423">IFERROR(SUM($K$11:$K$51*C403:C443)+$D$2,"")</f>
        <v>14.5075454731062</v>
      </c>
      <c r="N423">
        <f t="shared" si="16"/>
        <v>3.3502568154647836</v>
      </c>
    </row>
    <row r="424" spans="1:14" x14ac:dyDescent="0.3">
      <c r="A424">
        <f t="shared" si="17"/>
        <v>394</v>
      </c>
      <c r="B424">
        <v>14.619960154612636</v>
      </c>
      <c r="C424">
        <v>3.0538700752928558</v>
      </c>
      <c r="M424">
        <f t="array" ref="M424">IFERROR(SUM($K$11:$K$51*C404:C444)+$D$2,"")</f>
        <v>14.477094975114955</v>
      </c>
      <c r="N424">
        <f t="shared" si="16"/>
        <v>2.0410459512904666E-2</v>
      </c>
    </row>
    <row r="425" spans="1:14" x14ac:dyDescent="0.3">
      <c r="A425">
        <f t="shared" si="17"/>
        <v>395</v>
      </c>
      <c r="B425">
        <v>14.45633580475031</v>
      </c>
      <c r="C425">
        <v>2.6336348927306972</v>
      </c>
      <c r="M425">
        <f t="array" ref="M425">IFERROR(SUM($K$11:$K$51*C405:C445)+$D$2,"")</f>
        <v>14.334800547669211</v>
      </c>
      <c r="N425">
        <f t="shared" si="16"/>
        <v>1.4770818713768884E-2</v>
      </c>
    </row>
    <row r="426" spans="1:14" x14ac:dyDescent="0.3">
      <c r="A426">
        <f t="shared" si="17"/>
        <v>396</v>
      </c>
      <c r="B426">
        <v>13.255339031352131</v>
      </c>
      <c r="C426">
        <v>2.0169974509185256</v>
      </c>
      <c r="M426">
        <f t="array" ref="M426">IFERROR(SUM($K$11:$K$51*C406:C446)+$D$2,"")</f>
        <v>14.130559076610393</v>
      </c>
      <c r="N426">
        <f t="shared" si="16"/>
        <v>0.76601012762187359</v>
      </c>
    </row>
    <row r="427" spans="1:14" x14ac:dyDescent="0.3">
      <c r="A427">
        <f t="shared" si="17"/>
        <v>397</v>
      </c>
      <c r="B427">
        <v>15.322588430088823</v>
      </c>
      <c r="C427">
        <v>2.3597020496947803</v>
      </c>
      <c r="M427">
        <f t="array" ref="M427">IFERROR(SUM($K$11:$K$51*C407:C447)+$D$2,"")</f>
        <v>13.932309565291506</v>
      </c>
      <c r="N427">
        <f t="shared" si="16"/>
        <v>1.9328753219021158</v>
      </c>
    </row>
    <row r="428" spans="1:14" x14ac:dyDescent="0.3">
      <c r="A428">
        <f t="shared" si="17"/>
        <v>398</v>
      </c>
      <c r="B428">
        <v>14.017640329490945</v>
      </c>
      <c r="C428">
        <v>2.3035244768750518</v>
      </c>
      <c r="M428">
        <f t="array" ref="M428">IFERROR(SUM($K$11:$K$51*C408:C448)+$D$2,"")</f>
        <v>13.782053131175585</v>
      </c>
      <c r="N428">
        <f t="shared" si="16"/>
        <v>5.5501328010080508E-2</v>
      </c>
    </row>
    <row r="429" spans="1:14" x14ac:dyDescent="0.3">
      <c r="A429">
        <f t="shared" si="17"/>
        <v>399</v>
      </c>
      <c r="B429">
        <v>14.623952597702877</v>
      </c>
      <c r="C429">
        <v>2.431250573368275</v>
      </c>
      <c r="M429">
        <f t="array" ref="M429">IFERROR(SUM($K$11:$K$51*C409:C449)+$D$2,"")</f>
        <v>13.686960716229258</v>
      </c>
      <c r="N429">
        <f t="shared" si="16"/>
        <v>0.87795378594747142</v>
      </c>
    </row>
    <row r="430" spans="1:14" x14ac:dyDescent="0.3">
      <c r="A430">
        <f t="shared" si="17"/>
        <v>400</v>
      </c>
      <c r="B430">
        <v>14.626795898873711</v>
      </c>
      <c r="C430">
        <v>2.5332078551536403</v>
      </c>
      <c r="M430">
        <f t="array" ref="M430">IFERROR(SUM($K$11:$K$51*C410:C450)+$D$2,"")</f>
        <v>13.632581968838094</v>
      </c>
      <c r="N430">
        <f t="shared" si="16"/>
        <v>0.98846133867686625</v>
      </c>
    </row>
    <row r="431" spans="1:14" x14ac:dyDescent="0.3">
      <c r="A431">
        <f t="shared" si="17"/>
        <v>401</v>
      </c>
      <c r="B431">
        <v>14.008699223093718</v>
      </c>
      <c r="C431">
        <v>3.448976790773759</v>
      </c>
      <c r="M431">
        <f t="array" ref="M431">IFERROR(SUM($K$11:$K$51*C411:C451)+$D$2,"")</f>
        <v>13.576106286009338</v>
      </c>
      <c r="N431">
        <f t="shared" si="16"/>
        <v>0.18713664921528994</v>
      </c>
    </row>
    <row r="432" spans="1:14" x14ac:dyDescent="0.3">
      <c r="A432">
        <f t="shared" si="17"/>
        <v>402</v>
      </c>
      <c r="B432">
        <v>12.171753625064765</v>
      </c>
      <c r="C432">
        <v>2.2643580237332057</v>
      </c>
      <c r="M432">
        <f t="array" ref="M432">IFERROR(SUM($K$11:$K$51*C412:C452)+$D$2,"")</f>
        <v>13.471482786249432</v>
      </c>
      <c r="N432">
        <f t="shared" si="16"/>
        <v>1.6892958924337971</v>
      </c>
    </row>
    <row r="433" spans="1:14" x14ac:dyDescent="0.3">
      <c r="A433">
        <f t="shared" si="17"/>
        <v>403</v>
      </c>
      <c r="B433">
        <v>13.783824449004067</v>
      </c>
      <c r="C433">
        <v>1.8879894791260949</v>
      </c>
      <c r="M433">
        <f t="array" ref="M433">IFERROR(SUM($K$11:$K$51*C413:C453)+$D$2,"")</f>
        <v>13.294993439946872</v>
      </c>
      <c r="N433">
        <f t="shared" si="16"/>
        <v>0.23895575541587569</v>
      </c>
    </row>
    <row r="434" spans="1:14" x14ac:dyDescent="0.3">
      <c r="A434">
        <f t="shared" si="17"/>
        <v>404</v>
      </c>
      <c r="B434">
        <v>15.515726208496973</v>
      </c>
      <c r="C434">
        <v>2.1336656803628378</v>
      </c>
      <c r="M434">
        <f t="array" ref="M434">IFERROR(SUM($K$11:$K$51*C414:C454)+$D$2,"")</f>
        <v>13.051329164348745</v>
      </c>
      <c r="N434">
        <f t="shared" si="16"/>
        <v>6.0732527912065235</v>
      </c>
    </row>
    <row r="435" spans="1:14" x14ac:dyDescent="0.3">
      <c r="A435">
        <f t="shared" si="17"/>
        <v>405</v>
      </c>
      <c r="B435">
        <v>11.072742509720465</v>
      </c>
      <c r="C435">
        <v>1.8427553144942195</v>
      </c>
      <c r="M435">
        <f t="array" ref="M435">IFERROR(SUM($K$11:$K$51*C415:C455)+$D$2,"")</f>
        <v>12.754921120316601</v>
      </c>
      <c r="N435">
        <f t="shared" si="16"/>
        <v>2.8297248779471458</v>
      </c>
    </row>
    <row r="436" spans="1:14" x14ac:dyDescent="0.3">
      <c r="A436">
        <f t="shared" si="17"/>
        <v>406</v>
      </c>
      <c r="B436">
        <v>10.897123660542061</v>
      </c>
      <c r="C436">
        <v>2.0543362460274248</v>
      </c>
      <c r="M436">
        <f t="array" ref="M436">IFERROR(SUM($K$11:$K$51*C416:C456)+$D$2,"")</f>
        <v>12.444860983328221</v>
      </c>
      <c r="N436">
        <f t="shared" ref="N436:N499" si="18">(M436-B436)^2</f>
        <v>2.3954908203452705</v>
      </c>
    </row>
    <row r="437" spans="1:14" x14ac:dyDescent="0.3">
      <c r="A437">
        <f t="shared" si="17"/>
        <v>407</v>
      </c>
      <c r="B437">
        <v>11.234377129396917</v>
      </c>
      <c r="C437">
        <v>2.2083217798374655</v>
      </c>
      <c r="M437">
        <f t="array" ref="M437">IFERROR(SUM($K$11:$K$51*C417:C457)+$D$2,"")</f>
        <v>12.16756114002011</v>
      </c>
      <c r="N437">
        <f t="shared" si="18"/>
        <v>0.87083239768278886</v>
      </c>
    </row>
    <row r="438" spans="1:14" x14ac:dyDescent="0.3">
      <c r="A438">
        <f t="shared" si="17"/>
        <v>408</v>
      </c>
      <c r="B438">
        <v>12.203296367058719</v>
      </c>
      <c r="C438">
        <v>2.4054333763724647</v>
      </c>
      <c r="M438">
        <f t="array" ref="M438">IFERROR(SUM($K$11:$K$51*C418:C458)+$D$2,"")</f>
        <v>11.967942766474932</v>
      </c>
      <c r="N438">
        <f t="shared" si="18"/>
        <v>5.5391317307752777E-2</v>
      </c>
    </row>
    <row r="439" spans="1:14" x14ac:dyDescent="0.3">
      <c r="A439">
        <f t="shared" si="17"/>
        <v>409</v>
      </c>
      <c r="B439">
        <v>8.9264961697140564</v>
      </c>
      <c r="C439">
        <v>1.5256421878458637</v>
      </c>
      <c r="M439">
        <f t="array" ref="M439">IFERROR(SUM($K$11:$K$51*C419:C459)+$D$2,"")</f>
        <v>11.893248210339889</v>
      </c>
      <c r="N439">
        <f t="shared" si="18"/>
        <v>8.801617670557544</v>
      </c>
    </row>
    <row r="440" spans="1:14" x14ac:dyDescent="0.3">
      <c r="A440">
        <f t="shared" si="17"/>
        <v>410</v>
      </c>
      <c r="B440">
        <v>11.890297511848686</v>
      </c>
      <c r="C440">
        <v>2.2697922097502041</v>
      </c>
      <c r="M440">
        <f t="array" ref="M440">IFERROR(SUM($K$11:$K$51*C420:C460)+$D$2,"")</f>
        <v>11.966591853154876</v>
      </c>
      <c r="N440">
        <f t="shared" si="18"/>
        <v>5.8208265153453171E-3</v>
      </c>
    </row>
    <row r="441" spans="1:14" x14ac:dyDescent="0.3">
      <c r="A441">
        <f t="shared" si="17"/>
        <v>411</v>
      </c>
      <c r="B441">
        <v>10.878564971060324</v>
      </c>
      <c r="C441">
        <v>2.7157281938186708</v>
      </c>
      <c r="M441">
        <f t="array" ref="M441">IFERROR(SUM($K$11:$K$51*C421:C461)+$D$2,"")</f>
        <v>12.170928200487097</v>
      </c>
      <c r="N441">
        <f t="shared" si="18"/>
        <v>1.6702027167743969</v>
      </c>
    </row>
    <row r="442" spans="1:14" x14ac:dyDescent="0.3">
      <c r="A442">
        <f t="shared" si="17"/>
        <v>412</v>
      </c>
      <c r="B442">
        <v>11.586144279437093</v>
      </c>
      <c r="C442">
        <v>2.9564737824318668</v>
      </c>
      <c r="M442">
        <f t="array" ref="M442">IFERROR(SUM($K$11:$K$51*C422:C462)+$D$2,"")</f>
        <v>12.448135969036626</v>
      </c>
      <c r="N442">
        <f t="shared" si="18"/>
        <v>0.74302967293865729</v>
      </c>
    </row>
    <row r="443" spans="1:14" x14ac:dyDescent="0.3">
      <c r="A443">
        <f t="shared" si="17"/>
        <v>413</v>
      </c>
      <c r="B443">
        <v>14.04803959833591</v>
      </c>
      <c r="C443">
        <v>2.8008056263288723</v>
      </c>
      <c r="M443">
        <f t="array" ref="M443">IFERROR(SUM($K$11:$K$51*C423:C463)+$D$2,"")</f>
        <v>12.733076028670443</v>
      </c>
      <c r="N443">
        <f t="shared" si="18"/>
        <v>1.7291291895473484</v>
      </c>
    </row>
    <row r="444" spans="1:14" x14ac:dyDescent="0.3">
      <c r="A444">
        <f t="shared" si="17"/>
        <v>414</v>
      </c>
      <c r="B444">
        <v>13.219130700125577</v>
      </c>
      <c r="C444">
        <v>2.1386873743340784</v>
      </c>
      <c r="M444">
        <f t="array" ref="M444">IFERROR(SUM($K$11:$K$51*C424:C464)+$D$2,"")</f>
        <v>12.957494423673108</v>
      </c>
      <c r="N444">
        <f t="shared" si="18"/>
        <v>6.8453541155912845E-2</v>
      </c>
    </row>
    <row r="445" spans="1:14" x14ac:dyDescent="0.3">
      <c r="A445">
        <f t="shared" si="17"/>
        <v>415</v>
      </c>
      <c r="B445">
        <v>13.542543879622079</v>
      </c>
      <c r="C445">
        <v>2.0745999148325605</v>
      </c>
      <c r="M445">
        <f t="array" ref="M445">IFERROR(SUM($K$11:$K$51*C425:C465)+$D$2,"")</f>
        <v>13.090441559175895</v>
      </c>
      <c r="N445">
        <f t="shared" si="18"/>
        <v>0.20439650815282348</v>
      </c>
    </row>
    <row r="446" spans="1:14" x14ac:dyDescent="0.3">
      <c r="A446">
        <f t="shared" si="17"/>
        <v>416</v>
      </c>
      <c r="B446">
        <v>13.710705450440845</v>
      </c>
      <c r="C446">
        <v>2.1650298376117822</v>
      </c>
      <c r="M446">
        <f t="array" ref="M446">IFERROR(SUM($K$11:$K$51*C426:C466)+$D$2,"")</f>
        <v>13.127119752062955</v>
      </c>
      <c r="N446">
        <f t="shared" si="18"/>
        <v>0.3405722673512096</v>
      </c>
    </row>
    <row r="447" spans="1:14" x14ac:dyDescent="0.3">
      <c r="A447">
        <f t="shared" si="17"/>
        <v>417</v>
      </c>
      <c r="B447">
        <v>13.821347591565541</v>
      </c>
      <c r="C447">
        <v>2.4806334029059771</v>
      </c>
      <c r="M447">
        <f t="array" ref="M447">IFERROR(SUM($K$11:$K$51*C427:C467)+$D$2,"")</f>
        <v>13.069573605735103</v>
      </c>
      <c r="N447">
        <f t="shared" si="18"/>
        <v>0.5651641257713832</v>
      </c>
    </row>
    <row r="448" spans="1:14" x14ac:dyDescent="0.3">
      <c r="A448">
        <f t="shared" si="17"/>
        <v>418</v>
      </c>
      <c r="B448">
        <v>11.963612807333456</v>
      </c>
      <c r="C448">
        <v>2.4094829182455904</v>
      </c>
      <c r="M448">
        <f t="array" ref="M448">IFERROR(SUM($K$11:$K$51*C428:C468)+$D$2,"")</f>
        <v>12.917978972368951</v>
      </c>
      <c r="N448">
        <f t="shared" si="18"/>
        <v>0.91081477696455748</v>
      </c>
    </row>
    <row r="449" spans="1:14" x14ac:dyDescent="0.3">
      <c r="A449">
        <f t="shared" si="17"/>
        <v>419</v>
      </c>
      <c r="B449">
        <v>14.251624904422764</v>
      </c>
      <c r="C449">
        <v>2.2747360368036684</v>
      </c>
      <c r="M449">
        <f t="array" ref="M449">IFERROR(SUM($K$11:$K$51*C429:C469)+$D$2,"")</f>
        <v>12.700280487362246</v>
      </c>
      <c r="N449">
        <f t="shared" si="18"/>
        <v>2.4066695003448384</v>
      </c>
    </row>
    <row r="450" spans="1:14" x14ac:dyDescent="0.3">
      <c r="A450">
        <f t="shared" si="17"/>
        <v>420</v>
      </c>
      <c r="B450">
        <v>11.316185886034038</v>
      </c>
      <c r="C450">
        <v>2.3223155026680837</v>
      </c>
      <c r="M450">
        <f t="array" ref="M450">IFERROR(SUM($K$11:$K$51*C430:C470)+$D$2,"")</f>
        <v>12.461159347431057</v>
      </c>
      <c r="N450">
        <f t="shared" si="18"/>
        <v>1.3109642273034701</v>
      </c>
    </row>
    <row r="451" spans="1:14" x14ac:dyDescent="0.3">
      <c r="A451">
        <f t="shared" si="17"/>
        <v>421</v>
      </c>
      <c r="B451">
        <v>13.096684946786421</v>
      </c>
      <c r="C451">
        <v>1.4289113786951488</v>
      </c>
      <c r="M451">
        <f t="array" ref="M451">IFERROR(SUM($K$11:$K$51*C431:C471)+$D$2,"")</f>
        <v>12.251270528389339</v>
      </c>
      <c r="N451">
        <f t="shared" si="18"/>
        <v>0.71472553883367673</v>
      </c>
    </row>
    <row r="452" spans="1:14" x14ac:dyDescent="0.3">
      <c r="A452">
        <f t="shared" si="17"/>
        <v>422</v>
      </c>
      <c r="B452">
        <v>11.441916283161056</v>
      </c>
      <c r="C452">
        <v>1.9061782590500562</v>
      </c>
      <c r="M452">
        <f t="array" ref="M452">IFERROR(SUM($K$11:$K$51*C432:C472)+$D$2,"")</f>
        <v>12.126403542881048</v>
      </c>
      <c r="N452">
        <f t="shared" si="18"/>
        <v>0.46852280871898383</v>
      </c>
    </row>
    <row r="453" spans="1:14" x14ac:dyDescent="0.3">
      <c r="A453">
        <f t="shared" si="17"/>
        <v>423</v>
      </c>
      <c r="B453">
        <v>11.395485922537793</v>
      </c>
      <c r="C453">
        <v>2.452407718729904</v>
      </c>
      <c r="M453">
        <f t="array" ref="M453">IFERROR(SUM($K$11:$K$51*C433:C473)+$D$2,"")</f>
        <v>12.138261171885501</v>
      </c>
      <c r="N453">
        <f t="shared" si="18"/>
        <v>0.55171507104355078</v>
      </c>
    </row>
    <row r="454" spans="1:14" x14ac:dyDescent="0.3">
      <c r="A454">
        <f t="shared" si="17"/>
        <v>424</v>
      </c>
      <c r="B454">
        <v>11.96908066566407</v>
      </c>
      <c r="C454">
        <v>2.6765424943082259</v>
      </c>
      <c r="M454">
        <f t="array" ref="M454">IFERROR(SUM($K$11:$K$51*C434:C474)+$D$2,"")</f>
        <v>12.294133626697739</v>
      </c>
      <c r="N454">
        <f t="shared" si="18"/>
        <v>0.10565942747675651</v>
      </c>
    </row>
    <row r="455" spans="1:14" x14ac:dyDescent="0.3">
      <c r="A455">
        <f t="shared" si="17"/>
        <v>425</v>
      </c>
      <c r="B455">
        <v>12.064097462551283</v>
      </c>
      <c r="C455">
        <v>2.3299255398014362</v>
      </c>
      <c r="M455">
        <f t="array" ref="M455">IFERROR(SUM($K$11:$K$51*C435:C475)+$D$2,"")</f>
        <v>12.559936378107583</v>
      </c>
      <c r="N455">
        <f t="shared" si="18"/>
        <v>0.24585623018004771</v>
      </c>
    </row>
    <row r="456" spans="1:14" x14ac:dyDescent="0.3">
      <c r="A456">
        <f t="shared" si="17"/>
        <v>426</v>
      </c>
      <c r="B456">
        <v>11.140168629163705</v>
      </c>
      <c r="C456">
        <v>2.6650038489624528</v>
      </c>
      <c r="M456">
        <f t="array" ref="M456">IFERROR(SUM($K$11:$K$51*C436:C476)+$D$2,"")</f>
        <v>12.869710022501106</v>
      </c>
      <c r="N456">
        <f t="shared" si="18"/>
        <v>2.991313431267479</v>
      </c>
    </row>
    <row r="457" spans="1:14" x14ac:dyDescent="0.3">
      <c r="A457">
        <f t="shared" si="17"/>
        <v>427</v>
      </c>
      <c r="B457">
        <v>12.070527875004903</v>
      </c>
      <c r="C457">
        <v>3.0831428794827911</v>
      </c>
      <c r="M457">
        <f t="array" ref="M457">IFERROR(SUM($K$11:$K$51*C437:C477)+$D$2,"")</f>
        <v>13.149805851426294</v>
      </c>
      <c r="N457">
        <f t="shared" si="18"/>
        <v>1.1648409503882529</v>
      </c>
    </row>
    <row r="458" spans="1:14" x14ac:dyDescent="0.3">
      <c r="A458">
        <f t="shared" si="17"/>
        <v>428</v>
      </c>
      <c r="B458">
        <v>14.415517406579479</v>
      </c>
      <c r="C458">
        <v>2.6913209901826893</v>
      </c>
      <c r="M458">
        <f t="array" ref="M458">IFERROR(SUM($K$11:$K$51*C438:C478)+$D$2,"")</f>
        <v>13.330044008092205</v>
      </c>
      <c r="N458">
        <f t="shared" si="18"/>
        <v>1.1782524988235119</v>
      </c>
    </row>
    <row r="459" spans="1:14" x14ac:dyDescent="0.3">
      <c r="A459">
        <f t="shared" si="17"/>
        <v>429</v>
      </c>
      <c r="B459">
        <v>13.867500361205094</v>
      </c>
      <c r="C459">
        <v>2.5257011639761395</v>
      </c>
      <c r="M459">
        <f t="array" ref="M459">IFERROR(SUM($K$11:$K$51*C439:C479)+$D$2,"")</f>
        <v>13.39116086769908</v>
      </c>
      <c r="N459">
        <f t="shared" si="18"/>
        <v>0.22689931307356606</v>
      </c>
    </row>
    <row r="460" spans="1:14" x14ac:dyDescent="0.3">
      <c r="A460">
        <f t="shared" si="17"/>
        <v>430</v>
      </c>
      <c r="B460">
        <v>12.908111470732454</v>
      </c>
      <c r="C460">
        <v>1.4303661999748263</v>
      </c>
      <c r="M460">
        <f t="array" ref="M460">IFERROR(SUM($K$11:$K$51*C440:C480)+$D$2,"")</f>
        <v>13.37228082445262</v>
      </c>
      <c r="N460">
        <f t="shared" si="18"/>
        <v>0.21545318893299667</v>
      </c>
    </row>
    <row r="461" spans="1:14" x14ac:dyDescent="0.3">
      <c r="A461">
        <f t="shared" si="17"/>
        <v>431</v>
      </c>
      <c r="B461">
        <v>14.002749477640831</v>
      </c>
      <c r="C461">
        <v>1.9523255788226259</v>
      </c>
      <c r="M461">
        <f t="array" ref="M461">IFERROR(SUM($K$11:$K$51*C441:C481)+$D$2,"")</f>
        <v>13.351772414315672</v>
      </c>
      <c r="N461">
        <f t="shared" si="18"/>
        <v>0.42377113697544871</v>
      </c>
    </row>
    <row r="462" spans="1:14" x14ac:dyDescent="0.3">
      <c r="A462">
        <f t="shared" si="17"/>
        <v>432</v>
      </c>
      <c r="B462">
        <v>14.439616922742477</v>
      </c>
      <c r="C462">
        <v>1.893430126514243</v>
      </c>
      <c r="M462">
        <f t="array" ref="M462">IFERROR(SUM($K$11:$K$51*C442:C482)+$D$2,"")</f>
        <v>13.418756099548785</v>
      </c>
      <c r="N462">
        <f t="shared" si="18"/>
        <v>1.042156820331702</v>
      </c>
    </row>
    <row r="463" spans="1:14" x14ac:dyDescent="0.3">
      <c r="A463">
        <f t="shared" si="17"/>
        <v>433</v>
      </c>
      <c r="B463">
        <v>14.14785229627303</v>
      </c>
      <c r="C463">
        <v>3.2867187057930156</v>
      </c>
      <c r="M463">
        <f t="array" ref="M463">IFERROR(SUM($K$11:$K$51*C443:C483)+$D$2,"")</f>
        <v>13.65491344421233</v>
      </c>
      <c r="N463">
        <f t="shared" si="18"/>
        <v>0.24298871187092055</v>
      </c>
    </row>
    <row r="464" spans="1:14" x14ac:dyDescent="0.3">
      <c r="A464">
        <f t="shared" si="17"/>
        <v>434</v>
      </c>
      <c r="B464">
        <v>13.391975303548605</v>
      </c>
      <c r="C464">
        <v>3.224454990532994</v>
      </c>
      <c r="M464">
        <f t="array" ref="M464">IFERROR(SUM($K$11:$K$51*C444:C484)+$D$2,"")</f>
        <v>14.093022282585968</v>
      </c>
      <c r="N464">
        <f t="shared" si="18"/>
        <v>0.49146686681741292</v>
      </c>
    </row>
    <row r="465" spans="1:14" x14ac:dyDescent="0.3">
      <c r="A465">
        <f t="shared" si="17"/>
        <v>435</v>
      </c>
      <c r="B465">
        <v>15.193136433354148</v>
      </c>
      <c r="C465">
        <v>3.3969324326539532</v>
      </c>
      <c r="M465">
        <f t="array" ref="M465">IFERROR(SUM($K$11:$K$51*C445:C485)+$D$2,"")</f>
        <v>14.70509413749917</v>
      </c>
      <c r="N465">
        <f t="shared" si="18"/>
        <v>0.23818528254339782</v>
      </c>
    </row>
    <row r="466" spans="1:14" x14ac:dyDescent="0.3">
      <c r="A466">
        <f t="shared" si="17"/>
        <v>436</v>
      </c>
      <c r="B466">
        <v>15.367672741027791</v>
      </c>
      <c r="C466">
        <v>3.089932620861358</v>
      </c>
      <c r="M466">
        <f t="array" ref="M466">IFERROR(SUM($K$11:$K$51*C446:C486)+$D$2,"")</f>
        <v>15.419430266664351</v>
      </c>
      <c r="N466">
        <f t="shared" si="18"/>
        <v>2.6788414600191998E-3</v>
      </c>
    </row>
    <row r="467" spans="1:14" x14ac:dyDescent="0.3">
      <c r="A467">
        <f t="shared" si="17"/>
        <v>437</v>
      </c>
      <c r="B467">
        <v>16.331723816159645</v>
      </c>
      <c r="C467">
        <v>3.8620018676831065</v>
      </c>
      <c r="M467">
        <f t="array" ref="M467">IFERROR(SUM($K$11:$K$51*C447:C487)+$D$2,"")</f>
        <v>16.122966131789418</v>
      </c>
      <c r="N467">
        <f t="shared" si="18"/>
        <v>4.3579770783619139E-2</v>
      </c>
    </row>
    <row r="468" spans="1:14" x14ac:dyDescent="0.3">
      <c r="A468">
        <f t="shared" si="17"/>
        <v>438</v>
      </c>
      <c r="B468">
        <v>18.279831090858742</v>
      </c>
      <c r="C468">
        <v>3.4065136679444064</v>
      </c>
      <c r="M468">
        <f t="array" ref="M468">IFERROR(SUM($K$11:$K$51*C448:C488)+$D$2,"")</f>
        <v>16.682443429301756</v>
      </c>
      <c r="N468">
        <f t="shared" si="18"/>
        <v>2.5516473412944976</v>
      </c>
    </row>
    <row r="469" spans="1:14" x14ac:dyDescent="0.3">
      <c r="A469">
        <f t="shared" si="17"/>
        <v>439</v>
      </c>
      <c r="B469">
        <v>17.936530079794327</v>
      </c>
      <c r="C469">
        <v>3.1102957493944947</v>
      </c>
      <c r="M469">
        <f t="array" ref="M469">IFERROR(SUM($K$11:$K$51*C449:C489)+$D$2,"")</f>
        <v>16.984459244657742</v>
      </c>
      <c r="N469">
        <f t="shared" si="18"/>
        <v>0.90643887511767396</v>
      </c>
    </row>
    <row r="470" spans="1:14" x14ac:dyDescent="0.3">
      <c r="A470">
        <f t="shared" si="17"/>
        <v>440</v>
      </c>
      <c r="B470">
        <v>17.916627376866074</v>
      </c>
      <c r="C470">
        <v>2.8812688922119403</v>
      </c>
      <c r="M470">
        <f t="array" ref="M470">IFERROR(SUM($K$11:$K$51*C450:C490)+$D$2,"")</f>
        <v>16.98933886011843</v>
      </c>
      <c r="N470">
        <f t="shared" si="18"/>
        <v>0.85986399329204666</v>
      </c>
    </row>
    <row r="471" spans="1:14" x14ac:dyDescent="0.3">
      <c r="A471">
        <f t="shared" si="17"/>
        <v>441</v>
      </c>
      <c r="B471">
        <v>17.554671577695458</v>
      </c>
      <c r="C471">
        <v>2.7563745442693151</v>
      </c>
      <c r="M471">
        <f t="array" ref="M471">IFERROR(SUM($K$11:$K$51*C451:C491)+$D$2,"")</f>
        <v>16.741557415111338</v>
      </c>
      <c r="N471">
        <f t="shared" si="18"/>
        <v>0.66115464139487623</v>
      </c>
    </row>
    <row r="472" spans="1:14" x14ac:dyDescent="0.3">
      <c r="A472">
        <f t="shared" si="17"/>
        <v>442</v>
      </c>
      <c r="B472">
        <v>17.484052304768753</v>
      </c>
      <c r="C472">
        <v>1.4088235975969838</v>
      </c>
      <c r="M472">
        <f t="array" ref="M472">IFERROR(SUM($K$11:$K$51*C452:C492)+$D$2,"")</f>
        <v>16.353918295597303</v>
      </c>
      <c r="N472">
        <f t="shared" si="18"/>
        <v>1.2772028786859335</v>
      </c>
    </row>
    <row r="473" spans="1:14" x14ac:dyDescent="0.3">
      <c r="A473">
        <f t="shared" si="17"/>
        <v>443</v>
      </c>
      <c r="B473">
        <v>13.470175141383132</v>
      </c>
      <c r="C473">
        <v>2.1441664116299872</v>
      </c>
      <c r="M473">
        <f t="array" ref="M473">IFERROR(SUM($K$11:$K$51*C453:C493)+$D$2,"")</f>
        <v>15.99140377177323</v>
      </c>
      <c r="N473">
        <f t="shared" si="18"/>
        <v>6.3565938066987302</v>
      </c>
    </row>
    <row r="474" spans="1:14" x14ac:dyDescent="0.3">
      <c r="A474">
        <f t="shared" si="17"/>
        <v>444</v>
      </c>
      <c r="B474">
        <v>15.873161783565974</v>
      </c>
      <c r="C474">
        <v>3.2047438495266487</v>
      </c>
      <c r="M474">
        <f t="array" ref="M474">IFERROR(SUM($K$11:$K$51*C454:C494)+$D$2,"")</f>
        <v>15.788350483974204</v>
      </c>
      <c r="N474">
        <f t="shared" si="18"/>
        <v>7.1929565384450085E-3</v>
      </c>
    </row>
    <row r="475" spans="1:14" x14ac:dyDescent="0.3">
      <c r="A475">
        <f t="shared" si="17"/>
        <v>445</v>
      </c>
      <c r="B475">
        <v>14.610288301538237</v>
      </c>
      <c r="C475">
        <v>3.9761888275010104</v>
      </c>
      <c r="M475">
        <f t="array" ref="M475">IFERROR(SUM($K$11:$K$51*C455:C495)+$D$2,"")</f>
        <v>15.808662252987245</v>
      </c>
      <c r="N475">
        <f t="shared" si="18"/>
        <v>1.4361001275115108</v>
      </c>
    </row>
    <row r="476" spans="1:14" x14ac:dyDescent="0.3">
      <c r="A476">
        <f t="shared" si="17"/>
        <v>446</v>
      </c>
      <c r="B476">
        <v>16.035735900500839</v>
      </c>
      <c r="C476">
        <v>3.0756444909103089</v>
      </c>
      <c r="M476">
        <f t="array" ref="M476">IFERROR(SUM($K$11:$K$51*C456:C496)+$D$2,"")</f>
        <v>16.052584616797311</v>
      </c>
      <c r="N476">
        <f t="shared" si="18"/>
        <v>2.8387924083901237E-4</v>
      </c>
    </row>
    <row r="477" spans="1:14" x14ac:dyDescent="0.3">
      <c r="A477">
        <f t="shared" si="17"/>
        <v>447</v>
      </c>
      <c r="B477">
        <v>15.934950579197931</v>
      </c>
      <c r="C477">
        <v>3.4416892375758854</v>
      </c>
      <c r="M477">
        <f t="array" ref="M477">IFERROR(SUM($K$11:$K$51*C457:C497)+$D$2,"")</f>
        <v>16.478455692850339</v>
      </c>
      <c r="N477">
        <f t="shared" si="18"/>
        <v>0.29539780856631698</v>
      </c>
    </row>
    <row r="478" spans="1:14" x14ac:dyDescent="0.3">
      <c r="A478">
        <f t="shared" si="17"/>
        <v>448</v>
      </c>
      <c r="B478">
        <v>17.328797442478013</v>
      </c>
      <c r="C478">
        <v>3.3409379399480779</v>
      </c>
      <c r="M478">
        <f t="array" ref="M478">IFERROR(SUM($K$11:$K$51*C458:C498)+$D$2,"")</f>
        <v>17.023781752976006</v>
      </c>
      <c r="N478">
        <f t="shared" si="18"/>
        <v>9.303457084238452E-2</v>
      </c>
    </row>
    <row r="479" spans="1:14" x14ac:dyDescent="0.3">
      <c r="A479">
        <f t="shared" si="17"/>
        <v>449</v>
      </c>
      <c r="B479">
        <v>18.580344765410768</v>
      </c>
      <c r="C479">
        <v>3.2306977730937194</v>
      </c>
      <c r="M479">
        <f t="array" ref="M479">IFERROR(SUM($K$11:$K$51*C459:C499)+$D$2,"")</f>
        <v>17.590236898469861</v>
      </c>
      <c r="N479">
        <f t="shared" si="18"/>
        <v>0.98031358817827219</v>
      </c>
    </row>
    <row r="480" spans="1:14" x14ac:dyDescent="0.3">
      <c r="A480">
        <f t="shared" si="17"/>
        <v>450</v>
      </c>
      <c r="B480">
        <v>20.284885530712639</v>
      </c>
      <c r="C480">
        <v>3.5787756575941962</v>
      </c>
      <c r="M480">
        <f t="array" ref="M480">IFERROR(SUM($K$11:$K$51*C460:C500)+$D$2,"")</f>
        <v>18.063200728651921</v>
      </c>
      <c r="N480">
        <f t="shared" si="18"/>
        <v>4.9358833597075717</v>
      </c>
    </row>
    <row r="481" spans="1:14" x14ac:dyDescent="0.3">
      <c r="A481">
        <f t="shared" ref="A481:A529" si="19">1+A480</f>
        <v>451</v>
      </c>
      <c r="B481">
        <v>20.865733686895549</v>
      </c>
      <c r="C481">
        <v>4.0752432407102379</v>
      </c>
      <c r="M481">
        <f t="array" ref="M481">IFERROR(SUM($K$11:$K$51*C461:C501)+$D$2,"")</f>
        <v>18.350600394689096</v>
      </c>
      <c r="N481">
        <f t="shared" si="18"/>
        <v>6.3258954775652727</v>
      </c>
    </row>
    <row r="482" spans="1:14" x14ac:dyDescent="0.3">
      <c r="A482">
        <f t="shared" si="19"/>
        <v>452</v>
      </c>
      <c r="B482">
        <v>20.02623327620655</v>
      </c>
      <c r="C482">
        <v>3.5424192219292658</v>
      </c>
      <c r="M482">
        <f t="array" ref="M482">IFERROR(SUM($K$11:$K$51*C462:C502)+$D$2,"")</f>
        <v>18.413455806460902</v>
      </c>
      <c r="N482">
        <f t="shared" si="18"/>
        <v>2.6010511669191749</v>
      </c>
    </row>
    <row r="483" spans="1:14" x14ac:dyDescent="0.3">
      <c r="A483">
        <f t="shared" si="19"/>
        <v>453</v>
      </c>
      <c r="B483">
        <v>18.927055020899196</v>
      </c>
      <c r="C483">
        <v>2.7019986787999142</v>
      </c>
      <c r="M483">
        <f t="array" ref="M483">IFERROR(SUM($K$11:$K$51*C463:C503)+$D$2,"")</f>
        <v>18.270781893157348</v>
      </c>
      <c r="N483">
        <f t="shared" si="18"/>
        <v>0.4306944181960678</v>
      </c>
    </row>
    <row r="484" spans="1:14" x14ac:dyDescent="0.3">
      <c r="A484">
        <f t="shared" si="19"/>
        <v>454</v>
      </c>
      <c r="B484">
        <v>19.189111943412627</v>
      </c>
      <c r="C484">
        <v>2.1062035928130731</v>
      </c>
      <c r="M484">
        <f t="array" ref="M484">IFERROR(SUM($K$11:$K$51*C464:C504)+$D$2,"")</f>
        <v>18.005156627454049</v>
      </c>
      <c r="N484">
        <f t="shared" si="18"/>
        <v>1.4017501901865754</v>
      </c>
    </row>
    <row r="485" spans="1:14" x14ac:dyDescent="0.3">
      <c r="A485">
        <f t="shared" si="19"/>
        <v>455</v>
      </c>
      <c r="B485">
        <v>17.644785072506895</v>
      </c>
      <c r="C485">
        <v>2.543701877625212</v>
      </c>
      <c r="M485">
        <f t="array" ref="M485">IFERROR(SUM($K$11:$K$51*C465:C505)+$D$2,"")</f>
        <v>17.738785585250724</v>
      </c>
      <c r="N485">
        <f t="shared" si="18"/>
        <v>8.8360963961027651E-3</v>
      </c>
    </row>
    <row r="486" spans="1:14" x14ac:dyDescent="0.3">
      <c r="A486">
        <f t="shared" si="19"/>
        <v>456</v>
      </c>
      <c r="B486">
        <v>17.367211480479636</v>
      </c>
      <c r="C486">
        <v>3.6980183476646795</v>
      </c>
      <c r="M486">
        <f t="array" ref="M486">IFERROR(SUM($K$11:$K$51*C466:C506)+$D$2,"")</f>
        <v>17.572711550480648</v>
      </c>
      <c r="N486">
        <f t="shared" si="18"/>
        <v>4.2230278770420786E-2</v>
      </c>
    </row>
    <row r="487" spans="1:14" x14ac:dyDescent="0.3">
      <c r="A487">
        <f t="shared" si="19"/>
        <v>457</v>
      </c>
      <c r="B487">
        <v>17.634048221492627</v>
      </c>
      <c r="C487">
        <v>3.3303900394787163</v>
      </c>
      <c r="M487">
        <f t="array" ref="M487">IFERROR(SUM($K$11:$K$51*C467:C507)+$D$2,"")</f>
        <v>17.531988003169012</v>
      </c>
      <c r="N487">
        <f t="shared" si="18"/>
        <v>1.0416288164263959E-2</v>
      </c>
    </row>
    <row r="488" spans="1:14" x14ac:dyDescent="0.3">
      <c r="A488">
        <f t="shared" si="19"/>
        <v>458</v>
      </c>
      <c r="B488">
        <v>18.032004664880226</v>
      </c>
      <c r="C488">
        <v>3.4314165694156449</v>
      </c>
      <c r="M488">
        <f t="array" ref="M488">IFERROR(SUM($K$11:$K$51*C468:C508)+$D$2,"")</f>
        <v>17.586670862150264</v>
      </c>
      <c r="N488">
        <f t="shared" si="18"/>
        <v>0.19832219585392893</v>
      </c>
    </row>
    <row r="489" spans="1:14" x14ac:dyDescent="0.3">
      <c r="A489">
        <f t="shared" si="19"/>
        <v>459</v>
      </c>
      <c r="B489">
        <v>18.714673101263557</v>
      </c>
      <c r="C489">
        <v>3.9543591592873537</v>
      </c>
      <c r="M489">
        <f t="array" ref="M489">IFERROR(SUM($K$11:$K$51*C469:C509)+$D$2,"")</f>
        <v>17.686528028506942</v>
      </c>
      <c r="N489">
        <f t="shared" si="18"/>
        <v>1.0570822906337056</v>
      </c>
    </row>
    <row r="490" spans="1:14" x14ac:dyDescent="0.3">
      <c r="A490">
        <f t="shared" si="19"/>
        <v>460</v>
      </c>
      <c r="B490">
        <v>17.521645045940907</v>
      </c>
      <c r="C490">
        <v>3.2711579859328923</v>
      </c>
      <c r="M490">
        <f t="array" ref="M490">IFERROR(SUM($K$11:$K$51*C470:C510)+$D$2,"")</f>
        <v>17.772746287732694</v>
      </c>
      <c r="N490">
        <f t="shared" si="18"/>
        <v>6.3051833629377399E-2</v>
      </c>
    </row>
    <row r="491" spans="1:14" x14ac:dyDescent="0.3">
      <c r="A491">
        <f t="shared" si="19"/>
        <v>461</v>
      </c>
      <c r="B491">
        <v>18.715553693289376</v>
      </c>
      <c r="C491">
        <v>3.4256779105486101</v>
      </c>
      <c r="M491">
        <f t="array" ref="M491">IFERROR(SUM($K$11:$K$51*C471:C511)+$D$2,"")</f>
        <v>17.816300528286966</v>
      </c>
      <c r="N491">
        <f t="shared" si="18"/>
        <v>0.80865625476685132</v>
      </c>
    </row>
    <row r="492" spans="1:14" x14ac:dyDescent="0.3">
      <c r="A492">
        <f t="shared" si="19"/>
        <v>462</v>
      </c>
      <c r="B492">
        <v>16.141411969038153</v>
      </c>
      <c r="C492">
        <v>2.1309149370324287</v>
      </c>
      <c r="M492">
        <f t="array" ref="M492">IFERROR(SUM($K$11:$K$51*C472:C512)+$D$2,"")</f>
        <v>17.820584104346516</v>
      </c>
      <c r="N492">
        <f t="shared" si="18"/>
        <v>2.8196190599960476</v>
      </c>
    </row>
    <row r="493" spans="1:14" x14ac:dyDescent="0.3">
      <c r="A493">
        <f t="shared" si="19"/>
        <v>463</v>
      </c>
      <c r="B493">
        <v>17.648154868163964</v>
      </c>
      <c r="C493">
        <v>3.1425800674178728</v>
      </c>
      <c r="M493">
        <f t="array" ref="M493">IFERROR(SUM($K$11:$K$51*C473:C513)+$D$2,"")</f>
        <v>17.820171351670318</v>
      </c>
      <c r="N493">
        <f t="shared" si="18"/>
        <v>2.9589670597891839E-2</v>
      </c>
    </row>
    <row r="494" spans="1:14" x14ac:dyDescent="0.3">
      <c r="A494">
        <f t="shared" si="19"/>
        <v>464</v>
      </c>
      <c r="B494">
        <v>17.309224812565173</v>
      </c>
      <c r="C494">
        <v>3.0747982601937798</v>
      </c>
      <c r="M494">
        <f t="array" ref="M494">IFERROR(SUM($K$11:$K$51*C474:C514)+$D$2,"")</f>
        <v>17.872503289616901</v>
      </c>
      <c r="N494">
        <f t="shared" si="18"/>
        <v>0.3172826427097144</v>
      </c>
    </row>
    <row r="495" spans="1:14" x14ac:dyDescent="0.3">
      <c r="A495">
        <f t="shared" si="19"/>
        <v>465</v>
      </c>
      <c r="B495">
        <v>17.04421375466433</v>
      </c>
      <c r="C495">
        <v>3.1330095101806048</v>
      </c>
      <c r="M495">
        <f t="array" ref="M495">IFERROR(SUM($K$11:$K$51*C475:C515)+$D$2,"")</f>
        <v>18.045820659336265</v>
      </c>
      <c r="N495">
        <f t="shared" si="18"/>
        <v>1.0032163914864936</v>
      </c>
    </row>
    <row r="496" spans="1:14" x14ac:dyDescent="0.3">
      <c r="A496">
        <f t="shared" si="19"/>
        <v>466</v>
      </c>
      <c r="B496">
        <v>19.026378374795751</v>
      </c>
      <c r="C496">
        <v>3.9109547260373576</v>
      </c>
      <c r="M496">
        <f t="array" ref="M496">IFERROR(SUM($K$11:$K$51*C476:C516)+$D$2,"")</f>
        <v>18.364342108928788</v>
      </c>
      <c r="N496">
        <f t="shared" si="18"/>
        <v>0.43829201732307177</v>
      </c>
    </row>
    <row r="497" spans="1:14" x14ac:dyDescent="0.3">
      <c r="A497">
        <f t="shared" si="19"/>
        <v>467</v>
      </c>
      <c r="B497">
        <v>18.363320406205897</v>
      </c>
      <c r="C497">
        <v>3.8334179666712029</v>
      </c>
      <c r="M497">
        <f t="array" ref="M497">IFERROR(SUM($K$11:$K$51*C477:C517)+$D$2,"")</f>
        <v>18.785860929963484</v>
      </c>
      <c r="N497">
        <f t="shared" si="18"/>
        <v>0.17854049421733537</v>
      </c>
    </row>
    <row r="498" spans="1:14" x14ac:dyDescent="0.3">
      <c r="A498">
        <f t="shared" si="19"/>
        <v>468</v>
      </c>
      <c r="B498">
        <v>18.85085375619235</v>
      </c>
      <c r="C498">
        <v>4.5208844562302435</v>
      </c>
      <c r="M498">
        <f t="array" ref="M498">IFERROR(SUM($K$11:$K$51*C478:C518)+$D$2,"")</f>
        <v>19.233431648632731</v>
      </c>
      <c r="N498">
        <f t="shared" si="18"/>
        <v>0.14636584378412346</v>
      </c>
    </row>
    <row r="499" spans="1:14" x14ac:dyDescent="0.3">
      <c r="A499">
        <f t="shared" si="19"/>
        <v>469</v>
      </c>
      <c r="B499">
        <v>21.318732812454403</v>
      </c>
      <c r="C499">
        <v>4.8008167388610019</v>
      </c>
      <c r="M499">
        <f t="array" ref="M499">IFERROR(SUM($K$11:$K$51*C479:C519)+$D$2,"")</f>
        <v>19.608236704232176</v>
      </c>
      <c r="N499">
        <f t="shared" si="18"/>
        <v>2.9257969362433838</v>
      </c>
    </row>
    <row r="500" spans="1:14" x14ac:dyDescent="0.3">
      <c r="A500">
        <f t="shared" si="19"/>
        <v>470</v>
      </c>
      <c r="B500">
        <v>20.156871783317591</v>
      </c>
      <c r="C500">
        <v>2.8363325255430012</v>
      </c>
      <c r="M500">
        <f t="array" ref="M500">IFERROR(SUM($K$11:$K$51*C480:C520)+$D$2,"")</f>
        <v>19.823880774340815</v>
      </c>
      <c r="N500">
        <f t="shared" ref="N500:N510" si="20">(M500-B500)^2</f>
        <v>0.11088301205937162</v>
      </c>
    </row>
    <row r="501" spans="1:14" x14ac:dyDescent="0.3">
      <c r="A501">
        <f t="shared" si="19"/>
        <v>471</v>
      </c>
      <c r="B501">
        <v>19.445165740619355</v>
      </c>
      <c r="C501">
        <v>2.3414598014279089</v>
      </c>
      <c r="M501">
        <f t="array" ref="M501">IFERROR(SUM($K$11:$K$51*C481:C521)+$D$2,"")</f>
        <v>19.855778777487593</v>
      </c>
      <c r="N501">
        <f t="shared" si="20"/>
        <v>0.16860306604615691</v>
      </c>
    </row>
    <row r="502" spans="1:14" x14ac:dyDescent="0.3">
      <c r="A502">
        <f t="shared" si="19"/>
        <v>472</v>
      </c>
      <c r="B502">
        <v>19.851218646103138</v>
      </c>
      <c r="C502">
        <v>3.5511430720519339</v>
      </c>
      <c r="M502">
        <f t="array" ref="M502">IFERROR(SUM($K$11:$K$51*C482:C522)+$D$2,"")</f>
        <v>19.734692252853392</v>
      </c>
      <c r="N502">
        <f t="shared" si="20"/>
        <v>1.3578400323794452E-2</v>
      </c>
    </row>
    <row r="503" spans="1:14" x14ac:dyDescent="0.3">
      <c r="A503">
        <f t="shared" si="19"/>
        <v>473</v>
      </c>
      <c r="B503">
        <v>19.884260658082553</v>
      </c>
      <c r="C503">
        <v>3.3424218812306092</v>
      </c>
      <c r="M503">
        <f t="array" ref="M503">IFERROR(SUM($K$11:$K$51*C483:C523)+$D$2,"")</f>
        <v>19.522183204811263</v>
      </c>
      <c r="N503">
        <f t="shared" si="20"/>
        <v>0.13110008216742322</v>
      </c>
    </row>
    <row r="504" spans="1:14" x14ac:dyDescent="0.3">
      <c r="A504">
        <f t="shared" si="19"/>
        <v>474</v>
      </c>
      <c r="B504">
        <v>18.673861042535567</v>
      </c>
      <c r="C504">
        <v>3.2412883347322796</v>
      </c>
      <c r="M504">
        <f t="array" ref="M504">IFERROR(SUM($K$11:$K$51*C484:C524)+$D$2,"")</f>
        <v>19.291344577839503</v>
      </c>
      <c r="N504">
        <f t="shared" si="20"/>
        <v>0.38128591637144754</v>
      </c>
    </row>
    <row r="505" spans="1:14" x14ac:dyDescent="0.3">
      <c r="A505">
        <f t="shared" si="19"/>
        <v>475</v>
      </c>
      <c r="B505">
        <v>19.166997802481259</v>
      </c>
      <c r="C505">
        <v>3.4368105360024321</v>
      </c>
      <c r="M505">
        <f t="array" ref="M505">IFERROR(SUM($K$11:$K$51*C485:C525)+$D$2,"")</f>
        <v>19.115742154418086</v>
      </c>
      <c r="N505">
        <f t="shared" si="20"/>
        <v>2.6271414583757769E-3</v>
      </c>
    </row>
    <row r="506" spans="1:14" x14ac:dyDescent="0.3">
      <c r="A506">
        <f t="shared" si="19"/>
        <v>476</v>
      </c>
      <c r="B506">
        <v>17.750834858154921</v>
      </c>
      <c r="C506">
        <v>3.7076184997182295</v>
      </c>
      <c r="M506">
        <f t="array" ref="M506">IFERROR(SUM($K$11:$K$51*C486:C526)+$D$2,"")</f>
        <v>19.037746361847624</v>
      </c>
      <c r="N506">
        <f t="shared" si="20"/>
        <v>1.6561412183366151</v>
      </c>
    </row>
    <row r="507" spans="1:14" x14ac:dyDescent="0.3">
      <c r="A507">
        <f t="shared" si="19"/>
        <v>477</v>
      </c>
      <c r="B507">
        <v>19.333587495659131</v>
      </c>
      <c r="C507">
        <v>3.8026923496326948</v>
      </c>
      <c r="M507">
        <f t="array" ref="M507">IFERROR(SUM($K$11:$K$51*C487:C527)+$D$2,"")</f>
        <v>19.059861880926569</v>
      </c>
      <c r="N507">
        <f t="shared" si="20"/>
        <v>7.4925712160719179E-2</v>
      </c>
    </row>
    <row r="508" spans="1:14" x14ac:dyDescent="0.3">
      <c r="A508">
        <f t="shared" si="19"/>
        <v>478</v>
      </c>
      <c r="B508">
        <v>19.772049335394971</v>
      </c>
      <c r="C508">
        <v>3.4340138928037316</v>
      </c>
      <c r="M508">
        <f t="array" ref="M508">IFERROR(SUM($K$11:$K$51*C488:C528)+$D$2,"")</f>
        <v>19.162821416263377</v>
      </c>
      <c r="N508">
        <f t="shared" si="20"/>
        <v>0.37115865744941273</v>
      </c>
    </row>
    <row r="509" spans="1:14" x14ac:dyDescent="0.3">
      <c r="A509">
        <f t="shared" si="19"/>
        <v>479</v>
      </c>
      <c r="B509">
        <v>19.57184168490792</v>
      </c>
      <c r="C509">
        <v>3.7747931866213902</v>
      </c>
      <c r="M509">
        <f t="array" ref="M509">IFERROR(SUM($K$11:$K$51*C489:C529)+$D$2,"")</f>
        <v>19.320541184968086</v>
      </c>
      <c r="N509">
        <f t="shared" si="20"/>
        <v>6.3151941270010531E-2</v>
      </c>
    </row>
    <row r="510" spans="1:14" x14ac:dyDescent="0.3">
      <c r="A510">
        <f t="shared" si="19"/>
        <v>480</v>
      </c>
      <c r="B510">
        <v>18.90026922912298</v>
      </c>
      <c r="C510">
        <v>3.5419095051745111</v>
      </c>
      <c r="M510">
        <f t="array" ref="M510">IFERROR(SUM($K$11:$K$51*C490:C530)+$D$2,"")</f>
        <v>19.486766285698494</v>
      </c>
      <c r="N510">
        <f t="shared" si="20"/>
        <v>0.34397879737174125</v>
      </c>
    </row>
    <row r="511" spans="1:14" x14ac:dyDescent="0.3">
      <c r="A511">
        <f t="shared" si="19"/>
        <v>481</v>
      </c>
      <c r="B511">
        <v>19.373074341600031</v>
      </c>
      <c r="C511">
        <v>3.2995486617030441</v>
      </c>
      <c r="M511" t="str">
        <f t="array" ref="M511">IFERROR(SUM($K$11:$K$51*C491:C531)+$D$2,"")</f>
        <v/>
      </c>
    </row>
    <row r="512" spans="1:14" x14ac:dyDescent="0.3">
      <c r="A512">
        <f t="shared" si="19"/>
        <v>482</v>
      </c>
      <c r="B512">
        <v>20.347751542800154</v>
      </c>
      <c r="C512">
        <v>3.4182305209441526</v>
      </c>
      <c r="M512" t="str">
        <f t="array" ref="M512">IFERROR(SUM($K$11:$K$51*C492:C532)+$D$2,"")</f>
        <v/>
      </c>
    </row>
    <row r="513" spans="1:13" x14ac:dyDescent="0.3">
      <c r="A513">
        <f t="shared" si="19"/>
        <v>483</v>
      </c>
      <c r="B513">
        <v>18.51302340398038</v>
      </c>
      <c r="C513">
        <v>4.0017135135075348</v>
      </c>
      <c r="M513" t="str">
        <f t="array" ref="M513">IFERROR(SUM($K$11:$K$51*C493:C533)+$D$2,"")</f>
        <v/>
      </c>
    </row>
    <row r="514" spans="1:13" x14ac:dyDescent="0.3">
      <c r="A514">
        <f t="shared" si="19"/>
        <v>484</v>
      </c>
      <c r="B514">
        <v>19.791203037209019</v>
      </c>
      <c r="C514">
        <v>3.3883414828241643</v>
      </c>
      <c r="M514" t="str">
        <f t="array" ref="M514">IFERROR(SUM($K$11:$K$51*C494:C534)+$D$2,"")</f>
        <v/>
      </c>
    </row>
    <row r="515" spans="1:13" x14ac:dyDescent="0.3">
      <c r="A515">
        <f t="shared" si="19"/>
        <v>485</v>
      </c>
      <c r="B515">
        <v>19.046692524515787</v>
      </c>
      <c r="C515">
        <v>3.6455982344425402</v>
      </c>
      <c r="M515" t="str">
        <f t="array" ref="M515">IFERROR(SUM($K$11:$K$51*C495:C535)+$D$2,"")</f>
        <v/>
      </c>
    </row>
    <row r="516" spans="1:13" x14ac:dyDescent="0.3">
      <c r="A516">
        <f t="shared" si="19"/>
        <v>486</v>
      </c>
      <c r="B516">
        <v>19.509895119535479</v>
      </c>
      <c r="C516">
        <v>4.357004469363865</v>
      </c>
      <c r="M516" t="str">
        <f t="array" ref="M516">IFERROR(SUM($K$11:$K$51*C496:C536)+$D$2,"")</f>
        <v/>
      </c>
    </row>
    <row r="517" spans="1:13" x14ac:dyDescent="0.3">
      <c r="A517">
        <f t="shared" si="19"/>
        <v>487</v>
      </c>
      <c r="B517">
        <v>21.686268748397239</v>
      </c>
      <c r="C517">
        <v>4.4715812101255352</v>
      </c>
      <c r="M517" t="str">
        <f t="array" ref="M517">IFERROR(SUM($K$11:$K$51*C497:C537)+$D$2,"")</f>
        <v/>
      </c>
    </row>
    <row r="518" spans="1:13" x14ac:dyDescent="0.3">
      <c r="A518">
        <f t="shared" si="19"/>
        <v>488</v>
      </c>
      <c r="B518">
        <v>21.201211482230576</v>
      </c>
      <c r="C518">
        <v>3.5095079726962748</v>
      </c>
      <c r="M518" t="str">
        <f t="array" ref="M518">IFERROR(SUM($K$11:$K$51*C498:C538)+$D$2,"")</f>
        <v/>
      </c>
    </row>
    <row r="519" spans="1:13" x14ac:dyDescent="0.3">
      <c r="A519">
        <f t="shared" si="19"/>
        <v>489</v>
      </c>
      <c r="B519">
        <v>21.899764833408678</v>
      </c>
      <c r="C519">
        <v>3.0298085032546354</v>
      </c>
      <c r="M519" t="str">
        <f t="array" ref="M519">IFERROR(SUM($K$11:$K$51*C499:C539)+$D$2,"")</f>
        <v/>
      </c>
    </row>
    <row r="520" spans="1:13" x14ac:dyDescent="0.3">
      <c r="A520">
        <f t="shared" si="19"/>
        <v>490</v>
      </c>
      <c r="B520">
        <v>18.305739008944606</v>
      </c>
      <c r="C520">
        <v>2.913979657984048</v>
      </c>
      <c r="M520" t="str">
        <f t="array" ref="M520">IFERROR(SUM($K$11:$K$51*C500:C540)+$D$2,"")</f>
        <v/>
      </c>
    </row>
    <row r="521" spans="1:13" x14ac:dyDescent="0.3">
      <c r="A521">
        <f t="shared" si="19"/>
        <v>491</v>
      </c>
      <c r="B521">
        <v>17.876470284881691</v>
      </c>
      <c r="C521">
        <v>3.5747496008577562</v>
      </c>
      <c r="M521" t="str">
        <f t="array" ref="M521">IFERROR(SUM($K$11:$K$51*C501:C541)+$D$2,"")</f>
        <v/>
      </c>
    </row>
    <row r="522" spans="1:13" x14ac:dyDescent="0.3">
      <c r="A522">
        <f t="shared" si="19"/>
        <v>492</v>
      </c>
      <c r="B522">
        <v>19.043022204628048</v>
      </c>
      <c r="C522">
        <v>2.8449904851758743</v>
      </c>
      <c r="M522" t="str">
        <f t="array" ref="M522">IFERROR(SUM($K$11:$K$51*C502:C542)+$D$2,"")</f>
        <v/>
      </c>
    </row>
    <row r="523" spans="1:13" x14ac:dyDescent="0.3">
      <c r="A523">
        <f t="shared" si="19"/>
        <v>493</v>
      </c>
      <c r="B523">
        <v>17.999164618029294</v>
      </c>
      <c r="C523">
        <v>2.9060274939782746</v>
      </c>
      <c r="M523" t="str">
        <f t="array" ref="M523">IFERROR(SUM($K$11:$K$51*C503:C543)+$D$2,"")</f>
        <v/>
      </c>
    </row>
    <row r="524" spans="1:13" x14ac:dyDescent="0.3">
      <c r="A524">
        <f t="shared" si="19"/>
        <v>494</v>
      </c>
      <c r="B524">
        <v>18.268163722277126</v>
      </c>
      <c r="C524">
        <v>2.9904815743679212</v>
      </c>
      <c r="M524" t="str">
        <f t="array" ref="M524">IFERROR(SUM($K$11:$K$51*C504:C544)+$D$2,"")</f>
        <v/>
      </c>
    </row>
    <row r="525" spans="1:13" x14ac:dyDescent="0.3">
      <c r="A525">
        <f t="shared" si="19"/>
        <v>495</v>
      </c>
      <c r="B525">
        <v>16.261754183285014</v>
      </c>
      <c r="C525">
        <v>2.775215035849218</v>
      </c>
      <c r="M525" t="str">
        <f t="array" ref="M525">IFERROR(SUM($K$11:$K$51*C505:C545)+$D$2,"")</f>
        <v/>
      </c>
    </row>
    <row r="526" spans="1:13" x14ac:dyDescent="0.3">
      <c r="A526">
        <f t="shared" si="19"/>
        <v>496</v>
      </c>
      <c r="B526">
        <v>16.239446143694064</v>
      </c>
      <c r="C526">
        <v>1.8024504794718377</v>
      </c>
      <c r="M526" t="str">
        <f t="array" ref="M526">IFERROR(SUM($K$11:$K$51*C506:C546)+$D$2,"")</f>
        <v/>
      </c>
    </row>
    <row r="527" spans="1:13" x14ac:dyDescent="0.3">
      <c r="A527">
        <f t="shared" si="19"/>
        <v>497</v>
      </c>
      <c r="B527">
        <v>16.379477483645143</v>
      </c>
      <c r="C527">
        <v>2.5153468166338819</v>
      </c>
      <c r="M527" t="str">
        <f t="array" ref="M527">IFERROR(SUM($K$11:$K$51*C507:C547)+$D$2,"")</f>
        <v/>
      </c>
    </row>
    <row r="528" spans="1:13" x14ac:dyDescent="0.3">
      <c r="A528">
        <f t="shared" si="19"/>
        <v>498</v>
      </c>
      <c r="B528">
        <v>15.05158894794099</v>
      </c>
      <c r="C528">
        <v>2.9686711504114771</v>
      </c>
      <c r="M528" t="str">
        <f t="array" ref="M528">IFERROR(SUM($K$11:$K$51*C508:C548)+$D$2,"")</f>
        <v/>
      </c>
    </row>
    <row r="529" spans="1:13" x14ac:dyDescent="0.3">
      <c r="A529">
        <f t="shared" si="19"/>
        <v>499</v>
      </c>
      <c r="B529">
        <v>15.751278901258754</v>
      </c>
      <c r="C529">
        <v>3.3642563063986506</v>
      </c>
      <c r="M529" t="str">
        <f t="array" ref="M529">IFERROR(SUM($K$11:$K$51*C509:C549)+$D$2,"")</f>
        <v/>
      </c>
    </row>
    <row r="530" spans="1:13" x14ac:dyDescent="0.3">
      <c r="A530">
        <f>1+A529</f>
        <v>500</v>
      </c>
      <c r="B530">
        <v>18.052388905596484</v>
      </c>
      <c r="C530">
        <v>3.3376080503176944</v>
      </c>
      <c r="M530" t="str">
        <f t="array" ref="M530">IFERROR(SUM($K$11:$K$51*C510:C550)+$D$2,"")</f>
        <v/>
      </c>
    </row>
    <row r="531" spans="1:13" x14ac:dyDescent="0.3">
      <c r="C531" t="s">
        <v>4</v>
      </c>
    </row>
    <row r="1048550" spans="16384:16384" x14ac:dyDescent="0.3">
      <c r="XFD1048550">
        <f>solver_pre</f>
        <v>9.9999999999999995E-7</v>
      </c>
    </row>
    <row r="1048551" spans="16384:16384" x14ac:dyDescent="0.3">
      <c r="XFD1048551">
        <f>solver_scl</f>
        <v>1</v>
      </c>
    </row>
    <row r="1048552" spans="16384:16384" x14ac:dyDescent="0.3">
      <c r="XFD1048552">
        <f>solver_rlx</f>
        <v>2</v>
      </c>
    </row>
    <row r="1048553" spans="16384:16384" x14ac:dyDescent="0.3">
      <c r="XFD1048553">
        <f>solver_tol</f>
        <v>0.01</v>
      </c>
    </row>
    <row r="1048554" spans="16384:16384" x14ac:dyDescent="0.3">
      <c r="XFD1048554">
        <f>solver_cvg</f>
        <v>1E-4</v>
      </c>
    </row>
    <row r="1048555" spans="16384:16384" x14ac:dyDescent="0.3">
      <c r="XFD1048555" t="e">
        <f>AREAS(solver_adj1)</f>
        <v>#NAME?</v>
      </c>
    </row>
    <row r="1048556" spans="16384:16384" x14ac:dyDescent="0.3">
      <c r="XFD1048556">
        <f>solver_ssz</f>
        <v>100</v>
      </c>
    </row>
    <row r="1048557" spans="16384:16384" x14ac:dyDescent="0.3">
      <c r="XFD1048557">
        <f>solver_rsd</f>
        <v>0</v>
      </c>
    </row>
    <row r="1048558" spans="16384:16384" x14ac:dyDescent="0.3">
      <c r="XFD1048558">
        <f>solver_mrt</f>
        <v>7.4999999999999997E-2</v>
      </c>
    </row>
    <row r="1048559" spans="16384:16384" x14ac:dyDescent="0.3">
      <c r="XFD1048559">
        <f>solver_mni</f>
        <v>30</v>
      </c>
    </row>
    <row r="1048560" spans="16384:16384" x14ac:dyDescent="0.3">
      <c r="XFD1048560">
        <f>solver_rbv</f>
        <v>1</v>
      </c>
    </row>
    <row r="1048561" spans="16384:16384" x14ac:dyDescent="0.3">
      <c r="XFD1048561">
        <f>solver_neg</f>
        <v>1</v>
      </c>
    </row>
    <row r="1048562" spans="16384:16384" x14ac:dyDescent="0.3">
      <c r="XFD1048562" t="e">
        <f>solver_ntr</f>
        <v>#NAME?</v>
      </c>
    </row>
    <row r="1048563" spans="16384:16384" x14ac:dyDescent="0.3">
      <c r="XFD1048563" t="e">
        <f>solver_acc</f>
        <v>#NAME?</v>
      </c>
    </row>
    <row r="1048564" spans="16384:16384" x14ac:dyDescent="0.3">
      <c r="XFD1048564" t="e">
        <f>solver_res</f>
        <v>#NAME?</v>
      </c>
    </row>
    <row r="1048565" spans="16384:16384" x14ac:dyDescent="0.3">
      <c r="XFD1048565" t="e">
        <f>solver_ars</f>
        <v>#NAME?</v>
      </c>
    </row>
    <row r="1048566" spans="16384:16384" x14ac:dyDescent="0.3">
      <c r="XFD1048566" t="e">
        <f>solver_sta</f>
        <v>#NAME?</v>
      </c>
    </row>
    <row r="1048567" spans="16384:16384" x14ac:dyDescent="0.3">
      <c r="XFD1048567" t="e">
        <f>solver_met</f>
        <v>#NAME?</v>
      </c>
    </row>
    <row r="1048568" spans="16384:16384" x14ac:dyDescent="0.3">
      <c r="XFD1048568" t="e">
        <f>solver_soc</f>
        <v>#NAME?</v>
      </c>
    </row>
    <row r="1048569" spans="16384:16384" x14ac:dyDescent="0.3">
      <c r="XFD1048569" t="e">
        <f>solver_lpt</f>
        <v>#NAME?</v>
      </c>
    </row>
    <row r="1048570" spans="16384:16384" x14ac:dyDescent="0.3">
      <c r="XFD1048570" t="e">
        <f>solver_lpp</f>
        <v>#NAME?</v>
      </c>
    </row>
    <row r="1048571" spans="16384:16384" x14ac:dyDescent="0.3">
      <c r="XFD1048571" t="e">
        <f>solver_gap</f>
        <v>#NAME?</v>
      </c>
    </row>
    <row r="1048572" spans="16384:16384" x14ac:dyDescent="0.3">
      <c r="XFD1048572" t="e">
        <f>solver_ips</f>
        <v>#NAME?</v>
      </c>
    </row>
    <row r="1048573" spans="16384:16384" x14ac:dyDescent="0.3">
      <c r="XFD1048573" t="e">
        <f>solver_fea</f>
        <v>#NAME?</v>
      </c>
    </row>
    <row r="1048574" spans="16384:16384" x14ac:dyDescent="0.3">
      <c r="XFD1048574" t="e">
        <f>solver_ipi</f>
        <v>#NAME?</v>
      </c>
    </row>
    <row r="1048575" spans="16384:16384" x14ac:dyDescent="0.3">
      <c r="XFD1048575" t="e">
        <f>solver_ipd</f>
        <v>#NAME?</v>
      </c>
    </row>
  </sheetData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3DEF6ED2-177F-47D3-9C14-EB00F2FC7078}">
          <xm:f>HOE!1:1048576</xm:f>
        </x15:webExtension>
        <x15:webExtension appRef="{8E3066FC-4A7F-48E0-B24A-AAEF4727B5A5}">
          <xm:f>HOE!XFD1048550:XFD1048575</xm:f>
        </x15:webExtension>
        <x15:webExtension appRef="{60E26656-B1D7-4F48-885F-9C5E1CB82ADF}">
          <xm:f>HOE!1:1048576</xm:f>
        </x15:webExtension>
        <x15:webExtension appRef="{D518C7FE-B90D-40BD-988A-C83D693459F5}">
          <xm:f>HOE!XFD1048550:XFD1048575</xm:f>
        </x15:webExtension>
        <x15:webExtension appRef="{35BB21B8-E814-4D42-A672-7DD464799B86}">
          <xm:f>HOE!$N$2</xm:f>
        </x15:webExtension>
        <x15:webExtension appRef="{AD4C875A-3C93-471A-85A3-A27111BB110A}">
          <xm:f>HOE!$G$11:$G$51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Causal</vt:lpstr>
      <vt:lpstr>HOE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Demetris Koutsoyiannis</dc:creator>
  <cp:lastModifiedBy>Demetris Koutsoyiannis</cp:lastModifiedBy>
  <dcterms:created xsi:type="dcterms:W3CDTF">2021-09-22T15:20:27Z</dcterms:created>
  <dcterms:modified xsi:type="dcterms:W3CDTF">2022-07-03T09:49:07Z</dcterms:modified>
</cp:coreProperties>
</file>