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9605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<sst xmlns="http://schemas.openxmlformats.org/spreadsheetml/2006/main" count="23" uniqueCount="20">
  <si>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System dynamics</t>
  </si>
  <si>
    <t>Parameters</t>
  </si>
  <si>
    <t>φ</t>
  </si>
  <si>
    <t>τp</t>
  </si>
  <si>
    <t>β</t>
  </si>
  <si>
    <t>α</t>
  </si>
  <si>
    <t>i</t>
  </si>
  <si>
    <t>Present-&gt;</t>
  </si>
  <si>
    <r>
      <t>x</t>
    </r>
    <r>
      <rPr>
        <b/>
        <vertAlign val="subscript"/>
        <sz val="10"/>
        <rFont val="Arial"/>
        <family val="2"/>
      </rPr>
      <t>i</t>
    </r>
  </si>
  <si>
    <r>
      <t>v</t>
    </r>
    <r>
      <rPr>
        <b/>
        <vertAlign val="subscript"/>
        <sz val="10"/>
        <rFont val="Arial"/>
        <family val="2"/>
      </rPr>
      <t>i</t>
    </r>
  </si>
  <si>
    <t>Present^^^</t>
  </si>
  <si>
    <r>
      <t xml:space="preserve">Initial conditions: </t>
    </r>
    <r>
      <rPr>
        <sz val="10"/>
        <rFont val="Arial"/>
        <family val="2"/>
      </rPr>
      <t>Rounded (1) or not (0)</t>
    </r>
  </si>
  <si>
    <t>Past ("observations")</t>
  </si>
  <si>
    <t>Future (predictions)</t>
  </si>
  <si>
    <t>number decimal places to round present value of xi, values &gt; 6 don't seem to have any effect to graph</t>
  </si>
  <si>
    <t>number decimal places to round present value of vi, values &gt; 10 don't seem to have any effect to graph</t>
  </si>
  <si>
    <t>It can be seen that when changing from rounding at, say, 10 to 11 decimal places even though the graph doesn’t change the last predicted result does.</t>
  </si>
  <si>
    <t>Link to the last row of the predictions:</t>
  </si>
  <si>
    <t>The following changes have been made by Jeremy Shiers</t>
  </si>
  <si>
    <t>Added drop down boxes so the number of places can be selected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</si>
</sst>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/>
    </xf>
    <xf numFmtId="177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625"/>
          <c:w val="0.9057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Sheet1!$E$13:$E$113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Sheet1!$F$13:$F$113</c:f>
              <c:numCache>
                <c:ptCount val="101"/>
                <c:pt idx="0">
                  <c:v>99.50344</c:v>
                </c:pt>
                <c:pt idx="1">
                  <c:v>-112.4489288199839</c:v>
                </c:pt>
                <c:pt idx="2">
                  <c:v>-124.17171898586946</c:v>
                </c:pt>
                <c:pt idx="3">
                  <c:v>17.385890630257364</c:v>
                </c:pt>
                <c:pt idx="4">
                  <c:v>158.43570118458712</c:v>
                </c:pt>
                <c:pt idx="5">
                  <c:v>30.113487458060206</c:v>
                </c:pt>
                <c:pt idx="6">
                  <c:v>-104.56564484741637</c:v>
                </c:pt>
                <c:pt idx="7">
                  <c:v>-80.38158194786809</c:v>
                </c:pt>
                <c:pt idx="8">
                  <c:v>8.560755199977564</c:v>
                </c:pt>
                <c:pt idx="9">
                  <c:v>97.41832943787583</c:v>
                </c:pt>
                <c:pt idx="10">
                  <c:v>77.50639213760758</c:v>
                </c:pt>
                <c:pt idx="11">
                  <c:v>-23.91321401443713</c:v>
                </c:pt>
                <c:pt idx="12">
                  <c:v>-122.24345780044109</c:v>
                </c:pt>
                <c:pt idx="13">
                  <c:v>-31.267024227761453</c:v>
                </c:pt>
                <c:pt idx="14">
                  <c:v>63.69490045410396</c:v>
                </c:pt>
                <c:pt idx="15">
                  <c:v>126.10843536234506</c:v>
                </c:pt>
                <c:pt idx="16">
                  <c:v>-33.5661738885139</c:v>
                </c:pt>
                <c:pt idx="17">
                  <c:v>-184.29441160523942</c:v>
                </c:pt>
                <c:pt idx="18">
                  <c:v>-18.638462573592577</c:v>
                </c:pt>
                <c:pt idx="19">
                  <c:v>147.5145933883125</c:v>
                </c:pt>
                <c:pt idx="20">
                  <c:v>119.37885997511813</c:v>
                </c:pt>
                <c:pt idx="21">
                  <c:v>-140.62162087819513</c:v>
                </c:pt>
                <c:pt idx="22">
                  <c:v>-106.4904137183666</c:v>
                </c:pt>
                <c:pt idx="23">
                  <c:v>32.63338050847055</c:v>
                </c:pt>
                <c:pt idx="24">
                  <c:v>168.3443297393983</c:v>
                </c:pt>
                <c:pt idx="25">
                  <c:v>-8.474786045828864</c:v>
                </c:pt>
                <c:pt idx="26">
                  <c:v>-185.1450444761973</c:v>
                </c:pt>
                <c:pt idx="27">
                  <c:v>-27.12652608081389</c:v>
                </c:pt>
                <c:pt idx="28">
                  <c:v>132.52947440474156</c:v>
                </c:pt>
                <c:pt idx="29">
                  <c:v>134.12570870981943</c:v>
                </c:pt>
                <c:pt idx="30">
                  <c:v>-145.94130997481028</c:v>
                </c:pt>
                <c:pt idx="31">
                  <c:v>-111.35157968761806</c:v>
                </c:pt>
                <c:pt idx="32">
                  <c:v>35.24773476885703</c:v>
                </c:pt>
                <c:pt idx="33">
                  <c:v>177.8054489214929</c:v>
                </c:pt>
                <c:pt idx="34">
                  <c:v>-15.724337035339488</c:v>
                </c:pt>
                <c:pt idx="35">
                  <c:v>-208.29661334121704</c:v>
                </c:pt>
                <c:pt idx="36">
                  <c:v>-31.597674845206896</c:v>
                </c:pt>
                <c:pt idx="37">
                  <c:v>147.1833547775886</c:v>
                </c:pt>
                <c:pt idx="38">
                  <c:v>154.08904980822692</c:v>
                </c:pt>
                <c:pt idx="39">
                  <c:v>-195.30152632990723</c:v>
                </c:pt>
                <c:pt idx="40">
                  <c:v>-95.74078295036847</c:v>
                </c:pt>
                <c:pt idx="41">
                  <c:v>68.07550056459408</c:v>
                </c:pt>
                <c:pt idx="42">
                  <c:v>207.70343867639787</c:v>
                </c:pt>
                <c:pt idx="43">
                  <c:v>-95.01947397477596</c:v>
                </c:pt>
                <c:pt idx="44">
                  <c:v>-244.46653270110653</c:v>
                </c:pt>
                <c:pt idx="45">
                  <c:v>-35.33385700323007</c:v>
                </c:pt>
                <c:pt idx="46">
                  <c:v>175.45775904458873</c:v>
                </c:pt>
                <c:pt idx="47">
                  <c:v>218.33029327161393</c:v>
                </c:pt>
                <c:pt idx="48">
                  <c:v>-280.4153719808788</c:v>
                </c:pt>
                <c:pt idx="49">
                  <c:v>-144.90041106413065</c:v>
                </c:pt>
                <c:pt idx="50">
                  <c:v>74.1078017748068</c:v>
                </c:pt>
                <c:pt idx="51">
                  <c:v>281.0456017739077</c:v>
                </c:pt>
                <c:pt idx="52">
                  <c:v>20.294838436821237</c:v>
                </c:pt>
                <c:pt idx="53">
                  <c:v>-242.53584068334294</c:v>
                </c:pt>
                <c:pt idx="54">
                  <c:v>-57.03987047508093</c:v>
                </c:pt>
                <c:pt idx="55">
                  <c:v>137.998115908072</c:v>
                </c:pt>
                <c:pt idx="56">
                  <c:v>213.76395955082558</c:v>
                </c:pt>
                <c:pt idx="57">
                  <c:v>-230.6131111828198</c:v>
                </c:pt>
                <c:pt idx="58">
                  <c:v>-126.8491446785142</c:v>
                </c:pt>
                <c:pt idx="59">
                  <c:v>69.83084983887382</c:v>
                </c:pt>
                <c:pt idx="60">
                  <c:v>249.6289635948972</c:v>
                </c:pt>
                <c:pt idx="61">
                  <c:v>-55.92278141731822</c:v>
                </c:pt>
                <c:pt idx="62">
                  <c:v>-321.40611497742884</c:v>
                </c:pt>
                <c:pt idx="63">
                  <c:v>-101.57453139952663</c:v>
                </c:pt>
                <c:pt idx="64">
                  <c:v>133.46370436240292</c:v>
                </c:pt>
                <c:pt idx="65">
                  <c:v>334.6684846392247</c:v>
                </c:pt>
                <c:pt idx="66">
                  <c:v>-79.10195799061876</c:v>
                </c:pt>
                <c:pt idx="67">
                  <c:v>-398.16985070802866</c:v>
                </c:pt>
                <c:pt idx="68">
                  <c:v>-168.34754355633797</c:v>
                </c:pt>
                <c:pt idx="69">
                  <c:v>78.09682182822178</c:v>
                </c:pt>
                <c:pt idx="70">
                  <c:v>322.85643764738296</c:v>
                </c:pt>
                <c:pt idx="71">
                  <c:v>418.48411369474934</c:v>
                </c:pt>
                <c:pt idx="72">
                  <c:v>-262.84240772394946</c:v>
                </c:pt>
                <c:pt idx="73">
                  <c:v>-427.31322448239786</c:v>
                </c:pt>
                <c:pt idx="74">
                  <c:v>-186.1909757886071</c:v>
                </c:pt>
                <c:pt idx="75">
                  <c:v>62.60890547774133</c:v>
                </c:pt>
                <c:pt idx="76">
                  <c:v>311.1146947940893</c:v>
                </c:pt>
                <c:pt idx="77">
                  <c:v>516.6263317257144</c:v>
                </c:pt>
                <c:pt idx="78">
                  <c:v>-99.44451273038044</c:v>
                </c:pt>
                <c:pt idx="79">
                  <c:v>-614.7210505806207</c:v>
                </c:pt>
                <c:pt idx="80">
                  <c:v>-378.50376186170524</c:v>
                </c:pt>
                <c:pt idx="81">
                  <c:v>-128.75675316706815</c:v>
                </c:pt>
                <c:pt idx="82">
                  <c:v>121.16252282996435</c:v>
                </c:pt>
                <c:pt idx="83">
                  <c:v>370.9382465123322</c:v>
                </c:pt>
                <c:pt idx="84">
                  <c:v>609.3991474172011</c:v>
                </c:pt>
                <c:pt idx="85">
                  <c:v>133.10304847901443</c:v>
                </c:pt>
                <c:pt idx="86">
                  <c:v>-515.9992019408891</c:v>
                </c:pt>
                <c:pt idx="87">
                  <c:v>-326.4955742206667</c:v>
                </c:pt>
                <c:pt idx="88">
                  <c:v>-78.2907885699246</c:v>
                </c:pt>
                <c:pt idx="89">
                  <c:v>170.495423231087</c:v>
                </c:pt>
                <c:pt idx="90">
                  <c:v>413.30923489211824</c:v>
                </c:pt>
                <c:pt idx="91">
                  <c:v>321.9494325575531</c:v>
                </c:pt>
                <c:pt idx="92">
                  <c:v>-374.89736344374285</c:v>
                </c:pt>
                <c:pt idx="93">
                  <c:v>-374.02167510484895</c:v>
                </c:pt>
                <c:pt idx="94">
                  <c:v>-130.20528281058887</c:v>
                </c:pt>
                <c:pt idx="95">
                  <c:v>117.85857303490782</c:v>
                </c:pt>
                <c:pt idx="96">
                  <c:v>362.76883955053574</c:v>
                </c:pt>
                <c:pt idx="97">
                  <c:v>413.18702751707497</c:v>
                </c:pt>
                <c:pt idx="98">
                  <c:v>-283.7300892106434</c:v>
                </c:pt>
                <c:pt idx="99">
                  <c:v>-461.7211994150364</c:v>
                </c:pt>
                <c:pt idx="100">
                  <c:v>-219.18993161844446</c:v>
                </c:pt>
              </c:numCache>
            </c:numRef>
          </c:yVal>
          <c:smooth val="0"/>
        </c:ser>
        <c:axId val="11546385"/>
        <c:axId val="36808602"/>
      </c:scatterChart>
      <c:scatterChart>
        <c:scatterStyle val="lineMarker"/>
        <c:varyColors val="0"/>
        <c:ser>
          <c:idx val="1"/>
          <c:order val="1"/>
          <c:tx>
            <c:strRef>
              <c:f>Sheet1!$G$12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Sheet1!$E$13:$E$113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Sheet1!$G$13:$G$113</c:f>
              <c:numCache>
                <c:ptCount val="101"/>
                <c:pt idx="0">
                  <c:v>0.30191541</c:v>
                </c:pt>
                <c:pt idx="1">
                  <c:v>0.4619523688199839</c:v>
                </c:pt>
                <c:pt idx="2">
                  <c:v>0.26172279016588557</c:v>
                </c:pt>
                <c:pt idx="3">
                  <c:v>0.10844239038387317</c:v>
                </c:pt>
                <c:pt idx="4">
                  <c:v>0.1089501894456702</c:v>
                </c:pt>
                <c:pt idx="5">
                  <c:v>0.3783222137265269</c:v>
                </c:pt>
                <c:pt idx="6">
                  <c:v>0.38467913230547657</c:v>
                </c:pt>
                <c:pt idx="7">
                  <c:v>0.22581593710045172</c:v>
                </c:pt>
                <c:pt idx="8">
                  <c:v>0.16105766285215437</c:v>
                </c:pt>
                <c:pt idx="9">
                  <c:v>0.16114242576210175</c:v>
                </c:pt>
                <c:pt idx="10">
                  <c:v>0.2699119373002683</c:v>
                </c:pt>
                <c:pt idx="11">
                  <c:v>0.3514196061520447</c:v>
                </c:pt>
                <c:pt idx="12">
                  <c:v>0.34833024378600397</c:v>
                </c:pt>
                <c:pt idx="13">
                  <c:v>0.15902356642732035</c:v>
                </c:pt>
                <c:pt idx="14">
                  <c:v>0.1550380753181346</c:v>
                </c:pt>
                <c:pt idx="15">
                  <c:v>0.18758646509175889</c:v>
                </c:pt>
                <c:pt idx="16">
                  <c:v>0.40967460925085897</c:v>
                </c:pt>
                <c:pt idx="17">
                  <c:v>0.4007282377167255</c:v>
                </c:pt>
                <c:pt idx="18">
                  <c:v>0.08434405096835317</c:v>
                </c:pt>
                <c:pt idx="19">
                  <c:v>0.08384694403809495</c:v>
                </c:pt>
                <c:pt idx="20">
                  <c:v>0.27813573341319436</c:v>
                </c:pt>
                <c:pt idx="21">
                  <c:v>0.5100004808533133</c:v>
                </c:pt>
                <c:pt idx="22">
                  <c:v>0.21586879284017146</c:v>
                </c:pt>
                <c:pt idx="23">
                  <c:v>0.11087620577316284</c:v>
                </c:pt>
                <c:pt idx="24">
                  <c:v>0.11428905076907228</c:v>
                </c:pt>
                <c:pt idx="25">
                  <c:v>0.42681911578522713</c:v>
                </c:pt>
                <c:pt idx="26">
                  <c:v>0.42667025843036843</c:v>
                </c:pt>
                <c:pt idx="27">
                  <c:v>0.09198148160461657</c:v>
                </c:pt>
                <c:pt idx="28">
                  <c:v>0.09034399951444455</c:v>
                </c:pt>
                <c:pt idx="29">
                  <c:v>0.24840376569492212</c:v>
                </c:pt>
                <c:pt idx="30">
                  <c:v>0.5300670186846297</c:v>
                </c:pt>
                <c:pt idx="31">
                  <c:v>0.21541026971280777</c:v>
                </c:pt>
                <c:pt idx="32">
                  <c:v>0.10340068554352491</c:v>
                </c:pt>
                <c:pt idx="33">
                  <c:v>0.10744228584736411</c:v>
                </c:pt>
                <c:pt idx="34">
                  <c:v>0.4435297859568324</c:v>
                </c:pt>
                <c:pt idx="35">
                  <c:v>0.44257227630587753</c:v>
                </c:pt>
                <c:pt idx="36">
                  <c:v>0.07330106150398985</c:v>
                </c:pt>
                <c:pt idx="37">
                  <c:v>0.07121897037720454</c:v>
                </c:pt>
                <c:pt idx="38">
                  <c:v>0.24309430496936169</c:v>
                </c:pt>
                <c:pt idx="39">
                  <c:v>0.5993905761381342</c:v>
                </c:pt>
                <c:pt idx="40">
                  <c:v>0.15043925662046123</c:v>
                </c:pt>
                <c:pt idx="41">
                  <c:v>0.08618371648503745</c:v>
                </c:pt>
                <c:pt idx="42">
                  <c:v>0.11037206188819623</c:v>
                </c:pt>
                <c:pt idx="43">
                  <c:v>0.5527229126511738</c:v>
                </c:pt>
                <c:pt idx="44">
                  <c:v>0.3994470587263306</c:v>
                </c:pt>
                <c:pt idx="45">
                  <c:v>0.040867324302123545</c:v>
                </c:pt>
                <c:pt idx="46">
                  <c:v>0.039208383952181194</c:v>
                </c:pt>
                <c:pt idx="47">
                  <c:v>0.2071274657729748</c:v>
                </c:pt>
                <c:pt idx="48">
                  <c:v>0.7487456652524926</c:v>
                </c:pt>
                <c:pt idx="49">
                  <c:v>0.11448503908325189</c:v>
                </c:pt>
                <c:pt idx="50">
                  <c:v>0.03099178716106255</c:v>
                </c:pt>
                <c:pt idx="51">
                  <c:v>0.043062200000899095</c:v>
                </c:pt>
                <c:pt idx="52">
                  <c:v>0.5107507633370865</c:v>
                </c:pt>
                <c:pt idx="53">
                  <c:v>0.5128306791201642</c:v>
                </c:pt>
                <c:pt idx="54">
                  <c:v>0.06450402979173799</c:v>
                </c:pt>
                <c:pt idx="55">
                  <c:v>0.05496201361684705</c:v>
                </c:pt>
                <c:pt idx="56">
                  <c:v>0.17423415635724643</c:v>
                </c:pt>
                <c:pt idx="57">
                  <c:v>0.6943770707336454</c:v>
                </c:pt>
                <c:pt idx="58">
                  <c:v>0.1462360334956944</c:v>
                </c:pt>
                <c:pt idx="59">
                  <c:v>0.05332000548261199</c:v>
                </c:pt>
                <c:pt idx="60">
                  <c:v>0.07020188624397661</c:v>
                </c:pt>
                <c:pt idx="61">
                  <c:v>0.5555517450122154</c:v>
                </c:pt>
                <c:pt idx="62">
                  <c:v>0.5154833335601107</c:v>
                </c:pt>
                <c:pt idx="63">
                  <c:v>0.030168416422097794</c:v>
                </c:pt>
                <c:pt idx="64">
                  <c:v>0.014961764238070453</c:v>
                </c:pt>
                <c:pt idx="65">
                  <c:v>0.048795219723178275</c:v>
                </c:pt>
                <c:pt idx="66">
                  <c:v>0.6637704426298435</c:v>
                </c:pt>
                <c:pt idx="67">
                  <c:v>0.5690678927174099</c:v>
                </c:pt>
                <c:pt idx="68">
                  <c:v>0.02017769284830931</c:v>
                </c:pt>
                <c:pt idx="69">
                  <c:v>0.0035556346154402593</c:v>
                </c:pt>
                <c:pt idx="70">
                  <c:v>0.005240384180838791</c:v>
                </c:pt>
                <c:pt idx="71">
                  <c:v>0.15437232395263367</c:v>
                </c:pt>
                <c:pt idx="72">
                  <c:v>0.9313265214186988</c:v>
                </c:pt>
                <c:pt idx="73">
                  <c:v>0.4144708167584484</c:v>
                </c:pt>
                <c:pt idx="74">
                  <c:v>0.008877751306209228</c:v>
                </c:pt>
                <c:pt idx="75">
                  <c:v>0.001200118733651581</c:v>
                </c:pt>
                <c:pt idx="76">
                  <c:v>0.0014942106836520602</c:v>
                </c:pt>
                <c:pt idx="77">
                  <c:v>0.04448836306837487</c:v>
                </c:pt>
                <c:pt idx="78">
                  <c:v>0.8660708444560948</c:v>
                </c:pt>
                <c:pt idx="79">
                  <c:v>0.7652765378502403</c:v>
                </c:pt>
                <c:pt idx="80">
                  <c:v>0.013782711281084532</c:v>
                </c:pt>
                <c:pt idx="81">
                  <c:v>0.0002529913053629021</c:v>
                </c:pt>
                <c:pt idx="82">
                  <c:v>8.072400296750037E-05</c:v>
                </c:pt>
                <c:pt idx="83">
                  <c:v>0.0002242763176321559</c:v>
                </c:pt>
                <c:pt idx="84">
                  <c:v>0.011539099095131119</c:v>
                </c:pt>
                <c:pt idx="85">
                  <c:v>0.7262960989381867</c:v>
                </c:pt>
                <c:pt idx="86">
                  <c:v>0.8991022504199035</c:v>
                </c:pt>
                <c:pt idx="87">
                  <c:v>0.06049637227977761</c:v>
                </c:pt>
                <c:pt idx="88">
                  <c:v>0.0017952143492579082</c:v>
                </c:pt>
                <c:pt idx="89">
                  <c:v>0.0012137881989884149</c:v>
                </c:pt>
                <c:pt idx="90">
                  <c:v>0.0071861883389687424</c:v>
                </c:pt>
                <c:pt idx="91">
                  <c:v>0.3413598023345651</c:v>
                </c:pt>
                <c:pt idx="92">
                  <c:v>0.946846796001296</c:v>
                </c:pt>
                <c:pt idx="93">
                  <c:v>0.2491243116611061</c:v>
                </c:pt>
                <c:pt idx="94">
                  <c:v>0.0061836077057399125</c:v>
                </c:pt>
                <c:pt idx="95">
                  <c:v>0.0019361441545033148</c:v>
                </c:pt>
                <c:pt idx="96">
                  <c:v>0.005089733484372056</c:v>
                </c:pt>
                <c:pt idx="97">
                  <c:v>0.1995818120334608</c:v>
                </c:pt>
                <c:pt idx="98">
                  <c:v>0.9469171167277184</c:v>
                </c:pt>
                <c:pt idx="99">
                  <c:v>0.42799111020439295</c:v>
                </c:pt>
                <c:pt idx="100">
                  <c:v>0.007468732203408068</c:v>
                </c:pt>
              </c:numCache>
            </c:numRef>
          </c:yVal>
          <c:smooth val="0"/>
        </c:ser>
        <c:axId val="62841963"/>
        <c:axId val="28706756"/>
      </c:scatterChart>
      <c:valAx>
        <c:axId val="115463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08602"/>
        <c:crossesAt val="-1000"/>
        <c:crossBetween val="midCat"/>
        <c:dispUnits/>
      </c:valAx>
      <c:valAx>
        <c:axId val="36808602"/>
        <c:scaling>
          <c:orientation val="minMax"/>
          <c:max val="800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46385"/>
        <c:crosses val="autoZero"/>
        <c:crossBetween val="midCat"/>
        <c:dispUnits/>
      </c:valAx>
      <c:valAx>
        <c:axId val="62841963"/>
        <c:scaling>
          <c:orientation val="minMax"/>
        </c:scaling>
        <c:axPos val="b"/>
        <c:delete val="1"/>
        <c:majorTickMark val="in"/>
        <c:minorTickMark val="none"/>
        <c:tickLblPos val="nextTo"/>
        <c:crossAx val="28706756"/>
        <c:crosses val="max"/>
        <c:crossBetween val="midCat"/>
        <c:dispUnits/>
      </c:valAx>
      <c:valAx>
        <c:axId val="2870675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841963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275"/>
          <c:y val="0.0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495300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8811" r="70646" b="47525"/>
        <a:stretch>
          <a:fillRect/>
        </a:stretch>
      </xdr:blipFill>
      <xdr:spPr>
        <a:xfrm>
          <a:off x="0" y="228600"/>
          <a:ext cx="2324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18</xdr:row>
      <xdr:rowOff>28575</xdr:rowOff>
    </xdr:from>
    <xdr:to>
      <xdr:col>17</xdr:col>
      <xdr:colOff>247650</xdr:colOff>
      <xdr:row>41</xdr:row>
      <xdr:rowOff>19050</xdr:rowOff>
    </xdr:to>
    <xdr:graphicFrame>
      <xdr:nvGraphicFramePr>
        <xdr:cNvPr id="2" name="Chart 7"/>
        <xdr:cNvGraphicFramePr/>
      </xdr:nvGraphicFramePr>
      <xdr:xfrm>
        <a:off x="4962525" y="2962275"/>
        <a:ext cx="69627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workbookViewId="0" topLeftCell="A1">
      <selection activeCell="I15" sqref="I15"/>
    </sheetView>
  </sheetViews>
  <sheetFormatPr defaultColWidth="9.140625" defaultRowHeight="12.75"/>
  <cols>
    <col min="9" max="9" width="13.00390625" style="0" customWidth="1"/>
    <col min="13" max="13" width="17.28125" style="0" customWidth="1"/>
    <col min="14" max="14" width="14.57421875" style="0" customWidth="1"/>
    <col min="15" max="15" width="9.57421875" style="0" customWidth="1"/>
    <col min="16" max="16" width="11.00390625" style="0" customWidth="1"/>
  </cols>
  <sheetData>
    <row r="1" spans="1:12" ht="12.75">
      <c r="A1" s="1" t="s">
        <v>0</v>
      </c>
      <c r="H1" s="1" t="s">
        <v>1</v>
      </c>
      <c r="K1" s="5" t="s">
        <v>2</v>
      </c>
      <c r="L1">
        <v>250</v>
      </c>
    </row>
    <row r="2" spans="11:24" ht="12.75">
      <c r="K2" s="5" t="s">
        <v>3</v>
      </c>
      <c r="L2">
        <v>1000</v>
      </c>
      <c r="X2">
        <v>0</v>
      </c>
    </row>
    <row r="3" spans="11:24" ht="12.75">
      <c r="K3" s="5" t="s">
        <v>5</v>
      </c>
      <c r="L3">
        <v>750</v>
      </c>
      <c r="X3">
        <v>1</v>
      </c>
    </row>
    <row r="4" spans="11:24" ht="12.75">
      <c r="K4" s="5" t="s">
        <v>4</v>
      </c>
      <c r="L4">
        <v>100</v>
      </c>
      <c r="X4">
        <v>2</v>
      </c>
    </row>
    <row r="5" ht="12.75">
      <c r="X5">
        <v>3</v>
      </c>
    </row>
    <row r="6" spans="8:24" ht="12.75">
      <c r="H6" s="6" t="s">
        <v>11</v>
      </c>
      <c r="I6" s="7"/>
      <c r="J6" s="7"/>
      <c r="K6" s="7"/>
      <c r="L6" s="4">
        <v>1</v>
      </c>
      <c r="X6">
        <v>4</v>
      </c>
    </row>
    <row r="7" spans="12:24" ht="12.75">
      <c r="L7" s="9" t="s">
        <v>18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>
        <v>5</v>
      </c>
    </row>
    <row r="8" spans="12:24" ht="12.75">
      <c r="L8" s="9" t="s">
        <v>19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>
        <v>6</v>
      </c>
    </row>
    <row r="9" spans="12:24" ht="12.75">
      <c r="L9" s="9">
        <v>5</v>
      </c>
      <c r="M9" s="9"/>
      <c r="N9" s="9" t="s">
        <v>14</v>
      </c>
      <c r="O9" s="9"/>
      <c r="P9" s="9"/>
      <c r="Q9" s="9"/>
      <c r="R9" s="9"/>
      <c r="S9" s="9"/>
      <c r="T9" s="9"/>
      <c r="U9" s="9"/>
      <c r="V9" s="9"/>
      <c r="W9" s="9"/>
      <c r="X9">
        <v>7</v>
      </c>
    </row>
    <row r="10" spans="12:24" ht="12.75">
      <c r="L10" s="9">
        <v>8</v>
      </c>
      <c r="M10" s="9"/>
      <c r="N10" s="9" t="s">
        <v>15</v>
      </c>
      <c r="O10" s="9"/>
      <c r="P10" s="9"/>
      <c r="Q10" s="9"/>
      <c r="R10" s="9"/>
      <c r="S10" s="9"/>
      <c r="T10" s="9"/>
      <c r="U10" s="9"/>
      <c r="V10" s="9"/>
      <c r="W10" s="9"/>
      <c r="X10">
        <v>8</v>
      </c>
    </row>
    <row r="11" spans="1:24" ht="12.75">
      <c r="A11" s="1" t="s">
        <v>12</v>
      </c>
      <c r="E11" s="1" t="s">
        <v>13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>
        <v>9</v>
      </c>
    </row>
    <row r="12" spans="1:24" ht="14.25">
      <c r="A12" s="1" t="s">
        <v>6</v>
      </c>
      <c r="B12" s="1" t="s">
        <v>8</v>
      </c>
      <c r="C12" s="1" t="s">
        <v>9</v>
      </c>
      <c r="D12" s="1"/>
      <c r="E12" s="1" t="s">
        <v>6</v>
      </c>
      <c r="F12" s="1" t="s">
        <v>8</v>
      </c>
      <c r="G12" s="1" t="s">
        <v>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>
        <v>10</v>
      </c>
    </row>
    <row r="13" spans="1:24" ht="12.75">
      <c r="A13">
        <v>-100</v>
      </c>
      <c r="B13">
        <v>73.99</v>
      </c>
      <c r="C13">
        <v>0.904</v>
      </c>
      <c r="D13" s="2" t="s">
        <v>7</v>
      </c>
      <c r="E13" s="3">
        <v>0</v>
      </c>
      <c r="F13" s="3">
        <f>IF($L$6=0,B113,ROUND(B113,L9))</f>
        <v>99.50344</v>
      </c>
      <c r="G13" s="3">
        <f>IF($L$6=0,C113,ROUND(C113,L10))</f>
        <v>0.30191541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>
        <v>11</v>
      </c>
    </row>
    <row r="14" spans="1:24" ht="12.75">
      <c r="A14">
        <f aca="true" t="shared" si="0" ref="A14:A78">A13+1</f>
        <v>-99</v>
      </c>
      <c r="B14">
        <f aca="true" t="shared" si="1" ref="B14:B45">MIN(B13+$L$1-C14*$L$2,$L$3)</f>
        <v>-605.7407667165555</v>
      </c>
      <c r="C14">
        <f aca="true" t="shared" si="2" ref="C14:C45">MAX(1+(B13/$L$4)^3,1)*C13/(MAX(1-(B13/$L$4)^3,1)+(B13/$L$4)^3*C13)</f>
        <v>0.9297307667165555</v>
      </c>
      <c r="E14">
        <f>E13+1</f>
        <v>1</v>
      </c>
      <c r="F14">
        <f aca="true" t="shared" si="3" ref="F14:F45">MIN(F13+$L$1-G14*$L$2,$L$3)</f>
        <v>-112.4489288199839</v>
      </c>
      <c r="G14">
        <f aca="true" t="shared" si="4" ref="G14:G45">MAX(1+(F13/$L$4)^3,1)*G13/(MAX(1-(F13/$L$4)^3,1)+(F13/$L$4)^3*G13)</f>
        <v>0.4619523688199839</v>
      </c>
      <c r="L14" s="9" t="s">
        <v>17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>
        <v>12</v>
      </c>
    </row>
    <row r="15" spans="1:24" ht="12.75">
      <c r="A15">
        <f t="shared" si="0"/>
        <v>-98</v>
      </c>
      <c r="B15">
        <f t="shared" si="1"/>
        <v>-411.68795373377577</v>
      </c>
      <c r="C15">
        <f t="shared" si="2"/>
        <v>0.05594718701722025</v>
      </c>
      <c r="E15">
        <f aca="true" t="shared" si="5" ref="E15:E78">E14+1</f>
        <v>2</v>
      </c>
      <c r="F15">
        <f t="shared" si="3"/>
        <v>-124.17171898586946</v>
      </c>
      <c r="G15">
        <f t="shared" si="4"/>
        <v>0.26172279016588557</v>
      </c>
      <c r="L15" s="9" t="s">
        <v>16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>
        <v>13</v>
      </c>
    </row>
    <row r="16" spans="1:24" ht="12.75">
      <c r="A16">
        <f t="shared" si="0"/>
        <v>-97</v>
      </c>
      <c r="B16">
        <f t="shared" si="1"/>
        <v>-162.52458486876577</v>
      </c>
      <c r="C16">
        <f t="shared" si="2"/>
        <v>0.0008366311349899973</v>
      </c>
      <c r="E16">
        <f t="shared" si="5"/>
        <v>3</v>
      </c>
      <c r="F16">
        <f t="shared" si="3"/>
        <v>17.385890630257364</v>
      </c>
      <c r="G16">
        <f t="shared" si="4"/>
        <v>0.10844239038387317</v>
      </c>
      <c r="L16" s="9">
        <f>E113</f>
        <v>100</v>
      </c>
      <c r="M16" s="10">
        <f>F113</f>
        <v>-219.18993161844446</v>
      </c>
      <c r="N16" s="10">
        <f>G113</f>
        <v>0.007468732203408068</v>
      </c>
      <c r="O16" s="9"/>
      <c r="P16" s="9"/>
      <c r="Q16" s="9"/>
      <c r="R16" s="9"/>
      <c r="S16" s="9"/>
      <c r="T16" s="9"/>
      <c r="U16" s="9"/>
      <c r="V16" s="9"/>
      <c r="W16" s="9"/>
      <c r="X16">
        <v>14</v>
      </c>
    </row>
    <row r="17" spans="1:7" ht="12.75">
      <c r="A17">
        <f t="shared" si="0"/>
        <v>-96</v>
      </c>
      <c r="B17">
        <f t="shared" si="1"/>
        <v>87.31724301652721</v>
      </c>
      <c r="C17">
        <f t="shared" si="2"/>
        <v>0.0001581721147070097</v>
      </c>
      <c r="E17">
        <f t="shared" si="5"/>
        <v>4</v>
      </c>
      <c r="F17">
        <f t="shared" si="3"/>
        <v>158.43570118458712</v>
      </c>
      <c r="G17">
        <f t="shared" si="4"/>
        <v>0.1089501894456702</v>
      </c>
    </row>
    <row r="18" spans="1:7" ht="12.75">
      <c r="A18">
        <f t="shared" si="0"/>
        <v>-95</v>
      </c>
      <c r="B18">
        <f t="shared" si="1"/>
        <v>337.05379825618587</v>
      </c>
      <c r="C18">
        <f t="shared" si="2"/>
        <v>0.0002634447603413116</v>
      </c>
      <c r="E18">
        <f t="shared" si="5"/>
        <v>5</v>
      </c>
      <c r="F18">
        <f t="shared" si="3"/>
        <v>30.113487458060206</v>
      </c>
      <c r="G18">
        <f t="shared" si="4"/>
        <v>0.3783222137265269</v>
      </c>
    </row>
    <row r="19" spans="1:7" ht="12.75">
      <c r="A19">
        <f t="shared" si="0"/>
        <v>-94</v>
      </c>
      <c r="B19">
        <f t="shared" si="1"/>
        <v>576.806141801494</v>
      </c>
      <c r="C19">
        <f t="shared" si="2"/>
        <v>0.010247656454691832</v>
      </c>
      <c r="E19">
        <f t="shared" si="5"/>
        <v>6</v>
      </c>
      <c r="F19">
        <f t="shared" si="3"/>
        <v>-104.56564484741637</v>
      </c>
      <c r="G19">
        <f t="shared" si="4"/>
        <v>0.38467913230547657</v>
      </c>
    </row>
    <row r="20" spans="1:7" ht="12.75">
      <c r="A20">
        <f t="shared" si="0"/>
        <v>-93</v>
      </c>
      <c r="B20">
        <f t="shared" si="1"/>
        <v>160.4389662424204</v>
      </c>
      <c r="C20">
        <f t="shared" si="2"/>
        <v>0.6663671755590737</v>
      </c>
      <c r="E20">
        <f t="shared" si="5"/>
        <v>7</v>
      </c>
      <c r="F20">
        <f t="shared" si="3"/>
        <v>-80.38158194786809</v>
      </c>
      <c r="G20">
        <f t="shared" si="4"/>
        <v>0.22581593710045172</v>
      </c>
    </row>
    <row r="21" spans="1:7" ht="12.75">
      <c r="A21">
        <f t="shared" si="0"/>
        <v>-92</v>
      </c>
      <c r="B21">
        <f t="shared" si="1"/>
        <v>-500.638914082973</v>
      </c>
      <c r="C21">
        <f t="shared" si="2"/>
        <v>0.9110778803253934</v>
      </c>
      <c r="E21">
        <f t="shared" si="5"/>
        <v>8</v>
      </c>
      <c r="F21">
        <f t="shared" si="3"/>
        <v>8.560755199977564</v>
      </c>
      <c r="G21">
        <f t="shared" si="4"/>
        <v>0.16105766285215437</v>
      </c>
    </row>
    <row r="22" spans="1:7" ht="12.75">
      <c r="A22">
        <f t="shared" si="0"/>
        <v>-91</v>
      </c>
      <c r="B22">
        <f t="shared" si="1"/>
        <v>-325.57584070465714</v>
      </c>
      <c r="C22">
        <f t="shared" si="2"/>
        <v>0.07493692662168418</v>
      </c>
      <c r="E22">
        <f t="shared" si="5"/>
        <v>9</v>
      </c>
      <c r="F22">
        <f t="shared" si="3"/>
        <v>97.41832943787583</v>
      </c>
      <c r="G22">
        <f t="shared" si="4"/>
        <v>0.16114242576210175</v>
      </c>
    </row>
    <row r="23" spans="1:7" ht="12.75">
      <c r="A23">
        <f t="shared" si="0"/>
        <v>-90</v>
      </c>
      <c r="B23">
        <f t="shared" si="1"/>
        <v>-77.85184485671209</v>
      </c>
      <c r="C23">
        <f t="shared" si="2"/>
        <v>0.0022760041520549523</v>
      </c>
      <c r="E23">
        <f t="shared" si="5"/>
        <v>10</v>
      </c>
      <c r="F23">
        <f t="shared" si="3"/>
        <v>77.50639213760758</v>
      </c>
      <c r="G23">
        <f t="shared" si="4"/>
        <v>0.2699119373002683</v>
      </c>
    </row>
    <row r="24" spans="1:7" ht="12.75">
      <c r="A24">
        <f t="shared" si="0"/>
        <v>-89</v>
      </c>
      <c r="B24">
        <f t="shared" si="1"/>
        <v>170.60067312866724</v>
      </c>
      <c r="C24">
        <f t="shared" si="2"/>
        <v>0.0015474820146206569</v>
      </c>
      <c r="E24">
        <f t="shared" si="5"/>
        <v>11</v>
      </c>
      <c r="F24">
        <f t="shared" si="3"/>
        <v>-23.91321401443713</v>
      </c>
      <c r="G24">
        <f t="shared" si="4"/>
        <v>0.3514196061520447</v>
      </c>
    </row>
    <row r="25" spans="1:7" ht="12.75">
      <c r="A25">
        <f t="shared" si="0"/>
        <v>-88</v>
      </c>
      <c r="B25">
        <f t="shared" si="1"/>
        <v>411.4399245866968</v>
      </c>
      <c r="C25">
        <f t="shared" si="2"/>
        <v>0.009160748541970461</v>
      </c>
      <c r="E25">
        <f t="shared" si="5"/>
        <v>12</v>
      </c>
      <c r="F25">
        <f t="shared" si="3"/>
        <v>-122.24345780044109</v>
      </c>
      <c r="G25">
        <f t="shared" si="4"/>
        <v>0.34833024378600397</v>
      </c>
    </row>
    <row r="26" spans="1:7" ht="12.75">
      <c r="A26">
        <f t="shared" si="0"/>
        <v>-87</v>
      </c>
      <c r="B26">
        <f t="shared" si="1"/>
        <v>266.3318455829154</v>
      </c>
      <c r="C26">
        <f t="shared" si="2"/>
        <v>0.3951080790037815</v>
      </c>
      <c r="E26">
        <f t="shared" si="5"/>
        <v>13</v>
      </c>
      <c r="F26">
        <f t="shared" si="3"/>
        <v>-31.267024227761453</v>
      </c>
      <c r="G26">
        <f t="shared" si="4"/>
        <v>0.15902356642732035</v>
      </c>
    </row>
    <row r="27" spans="1:7" ht="12.75">
      <c r="A27">
        <f t="shared" si="0"/>
        <v>-86</v>
      </c>
      <c r="B27">
        <f t="shared" si="1"/>
        <v>-412.20368756023674</v>
      </c>
      <c r="C27">
        <f t="shared" si="2"/>
        <v>0.9285355331431521</v>
      </c>
      <c r="E27">
        <f t="shared" si="5"/>
        <v>14</v>
      </c>
      <c r="F27">
        <f t="shared" si="3"/>
        <v>63.69490045410396</v>
      </c>
      <c r="G27">
        <f t="shared" si="4"/>
        <v>0.1550380753181346</v>
      </c>
    </row>
    <row r="28" spans="1:7" ht="12.75">
      <c r="A28">
        <f t="shared" si="0"/>
        <v>-85</v>
      </c>
      <c r="B28">
        <f t="shared" si="1"/>
        <v>-316.8243161840868</v>
      </c>
      <c r="C28">
        <f t="shared" si="2"/>
        <v>0.15462062862385006</v>
      </c>
      <c r="E28">
        <f t="shared" si="5"/>
        <v>15</v>
      </c>
      <c r="F28">
        <f t="shared" si="3"/>
        <v>126.10843536234506</v>
      </c>
      <c r="G28">
        <f t="shared" si="4"/>
        <v>0.18758646509175889</v>
      </c>
    </row>
    <row r="29" spans="1:7" ht="12.75">
      <c r="A29">
        <f t="shared" si="0"/>
        <v>-84</v>
      </c>
      <c r="B29">
        <f t="shared" si="1"/>
        <v>-72.36929075403569</v>
      </c>
      <c r="C29">
        <f t="shared" si="2"/>
        <v>0.005544974569948897</v>
      </c>
      <c r="E29">
        <f t="shared" si="5"/>
        <v>16</v>
      </c>
      <c r="F29">
        <f t="shared" si="3"/>
        <v>-33.5661738885139</v>
      </c>
      <c r="G29">
        <f t="shared" si="4"/>
        <v>0.40967460925085897</v>
      </c>
    </row>
    <row r="30" spans="1:7" ht="12.75">
      <c r="A30">
        <f t="shared" si="0"/>
        <v>-83</v>
      </c>
      <c r="B30">
        <f t="shared" si="1"/>
        <v>173.60362098578958</v>
      </c>
      <c r="C30">
        <f t="shared" si="2"/>
        <v>0.004027088260174747</v>
      </c>
      <c r="E30">
        <f t="shared" si="5"/>
        <v>17</v>
      </c>
      <c r="F30">
        <f t="shared" si="3"/>
        <v>-184.29441160523942</v>
      </c>
      <c r="G30">
        <f t="shared" si="4"/>
        <v>0.4007282377167255</v>
      </c>
    </row>
    <row r="31" spans="1:7" ht="12.75">
      <c r="A31">
        <f t="shared" si="0"/>
        <v>-82</v>
      </c>
      <c r="B31">
        <f t="shared" si="1"/>
        <v>399.02427982030315</v>
      </c>
      <c r="C31">
        <f t="shared" si="2"/>
        <v>0.02457934116548643</v>
      </c>
      <c r="E31">
        <f t="shared" si="5"/>
        <v>18</v>
      </c>
      <c r="F31">
        <f t="shared" si="3"/>
        <v>-18.638462573592577</v>
      </c>
      <c r="G31">
        <f t="shared" si="4"/>
        <v>0.08434405096835317</v>
      </c>
    </row>
    <row r="32" spans="1:7" ht="12.75">
      <c r="A32">
        <f t="shared" si="0"/>
        <v>-81</v>
      </c>
      <c r="B32">
        <f t="shared" si="1"/>
        <v>29.810836328156824</v>
      </c>
      <c r="C32">
        <f t="shared" si="2"/>
        <v>0.6192134434921464</v>
      </c>
      <c r="E32">
        <f t="shared" si="5"/>
        <v>19</v>
      </c>
      <c r="F32">
        <f t="shared" si="3"/>
        <v>147.5145933883125</v>
      </c>
      <c r="G32">
        <f t="shared" si="4"/>
        <v>0.08384694403809495</v>
      </c>
    </row>
    <row r="33" spans="1:7" ht="12.75">
      <c r="A33">
        <f t="shared" si="0"/>
        <v>-80</v>
      </c>
      <c r="B33">
        <f t="shared" si="1"/>
        <v>-345.54839958392176</v>
      </c>
      <c r="C33">
        <f t="shared" si="2"/>
        <v>0.6253592359120785</v>
      </c>
      <c r="E33">
        <f t="shared" si="5"/>
        <v>20</v>
      </c>
      <c r="F33">
        <f t="shared" si="3"/>
        <v>119.37885997511813</v>
      </c>
      <c r="G33">
        <f t="shared" si="4"/>
        <v>0.27813573341319436</v>
      </c>
    </row>
    <row r="34" spans="1:7" ht="12.75">
      <c r="A34">
        <f t="shared" si="0"/>
        <v>-79</v>
      </c>
      <c r="B34">
        <f t="shared" si="1"/>
        <v>-133.54663415680378</v>
      </c>
      <c r="C34">
        <f t="shared" si="2"/>
        <v>0.03799823457288202</v>
      </c>
      <c r="E34">
        <f t="shared" si="5"/>
        <v>21</v>
      </c>
      <c r="F34">
        <f t="shared" si="3"/>
        <v>-140.62162087819513</v>
      </c>
      <c r="G34">
        <f t="shared" si="4"/>
        <v>0.5100004808533133</v>
      </c>
    </row>
    <row r="35" spans="1:7" ht="12.75">
      <c r="A35">
        <f t="shared" si="0"/>
        <v>-78</v>
      </c>
      <c r="B35">
        <f t="shared" si="1"/>
        <v>104.90817825114641</v>
      </c>
      <c r="C35">
        <f t="shared" si="2"/>
        <v>0.011545187592049812</v>
      </c>
      <c r="E35">
        <f t="shared" si="5"/>
        <v>22</v>
      </c>
      <c r="F35">
        <f t="shared" si="3"/>
        <v>-106.4904137183666</v>
      </c>
      <c r="G35">
        <f t="shared" si="4"/>
        <v>0.21586879284017146</v>
      </c>
    </row>
    <row r="36" spans="1:7" ht="12.75">
      <c r="A36">
        <f t="shared" si="0"/>
        <v>-77</v>
      </c>
      <c r="B36">
        <f t="shared" si="1"/>
        <v>330.360248070692</v>
      </c>
      <c r="C36">
        <f t="shared" si="2"/>
        <v>0.0245479301804544</v>
      </c>
      <c r="E36">
        <f t="shared" si="5"/>
        <v>23</v>
      </c>
      <c r="F36">
        <f t="shared" si="3"/>
        <v>32.63338050847055</v>
      </c>
      <c r="G36">
        <f t="shared" si="4"/>
        <v>0.11087620577316284</v>
      </c>
    </row>
    <row r="37" spans="1:7" ht="12.75">
      <c r="A37">
        <f t="shared" si="0"/>
        <v>-76</v>
      </c>
      <c r="B37">
        <f t="shared" si="1"/>
        <v>97.82189501645678</v>
      </c>
      <c r="C37">
        <f t="shared" si="2"/>
        <v>0.48253835305423526</v>
      </c>
      <c r="E37">
        <f t="shared" si="5"/>
        <v>24</v>
      </c>
      <c r="F37">
        <f t="shared" si="3"/>
        <v>168.3443297393983</v>
      </c>
      <c r="G37">
        <f t="shared" si="4"/>
        <v>0.11428905076907228</v>
      </c>
    </row>
    <row r="38" spans="1:7" ht="12.75">
      <c r="A38">
        <f t="shared" si="0"/>
        <v>-75</v>
      </c>
      <c r="B38">
        <f t="shared" si="1"/>
        <v>-295.7233496799863</v>
      </c>
      <c r="C38">
        <f t="shared" si="2"/>
        <v>0.6435452446964431</v>
      </c>
      <c r="E38">
        <f t="shared" si="5"/>
        <v>25</v>
      </c>
      <c r="F38">
        <f t="shared" si="3"/>
        <v>-8.474786045828864</v>
      </c>
      <c r="G38">
        <f t="shared" si="4"/>
        <v>0.42681911578522713</v>
      </c>
    </row>
    <row r="39" spans="1:7" ht="12.75">
      <c r="A39">
        <f t="shared" si="0"/>
        <v>-74</v>
      </c>
      <c r="B39">
        <f t="shared" si="1"/>
        <v>-108.70166386180463</v>
      </c>
      <c r="C39">
        <f t="shared" si="2"/>
        <v>0.06297831418181832</v>
      </c>
      <c r="E39">
        <f t="shared" si="5"/>
        <v>26</v>
      </c>
      <c r="F39">
        <f t="shared" si="3"/>
        <v>-185.1450444761973</v>
      </c>
      <c r="G39">
        <f t="shared" si="4"/>
        <v>0.42667025843036843</v>
      </c>
    </row>
    <row r="40" spans="1:7" ht="12.75">
      <c r="A40">
        <f t="shared" si="0"/>
        <v>-73</v>
      </c>
      <c r="B40">
        <f t="shared" si="1"/>
        <v>112.71773525934826</v>
      </c>
      <c r="C40">
        <f t="shared" si="2"/>
        <v>0.02858060087884711</v>
      </c>
      <c r="E40">
        <f t="shared" si="5"/>
        <v>27</v>
      </c>
      <c r="F40">
        <f t="shared" si="3"/>
        <v>-27.12652608081389</v>
      </c>
      <c r="G40">
        <f t="shared" si="4"/>
        <v>0.09198148160461657</v>
      </c>
    </row>
    <row r="41" spans="1:7" ht="12.75">
      <c r="A41">
        <f t="shared" si="0"/>
        <v>-72</v>
      </c>
      <c r="B41">
        <f t="shared" si="1"/>
        <v>295.93979492810143</v>
      </c>
      <c r="C41">
        <f t="shared" si="2"/>
        <v>0.06677794033124684</v>
      </c>
      <c r="E41">
        <f t="shared" si="5"/>
        <v>28</v>
      </c>
      <c r="F41">
        <f t="shared" si="3"/>
        <v>132.52947440474156</v>
      </c>
      <c r="G41">
        <f t="shared" si="4"/>
        <v>0.09034399951444455</v>
      </c>
    </row>
    <row r="42" spans="1:7" ht="12.75">
      <c r="A42">
        <f t="shared" si="0"/>
        <v>-71</v>
      </c>
      <c r="B42">
        <f t="shared" si="1"/>
        <v>-112.31889036100449</v>
      </c>
      <c r="C42">
        <f t="shared" si="2"/>
        <v>0.658258685289106</v>
      </c>
      <c r="E42">
        <f t="shared" si="5"/>
        <v>29</v>
      </c>
      <c r="F42">
        <f t="shared" si="3"/>
        <v>134.12570870981943</v>
      </c>
      <c r="G42">
        <f t="shared" si="4"/>
        <v>0.24840376569492212</v>
      </c>
    </row>
    <row r="43" spans="1:7" ht="12.75">
      <c r="A43">
        <f t="shared" si="0"/>
        <v>-70</v>
      </c>
      <c r="B43">
        <f t="shared" si="1"/>
        <v>-305.81929477082986</v>
      </c>
      <c r="C43">
        <f t="shared" si="2"/>
        <v>0.44350040440982536</v>
      </c>
      <c r="E43">
        <f t="shared" si="5"/>
        <v>30</v>
      </c>
      <c r="F43">
        <f t="shared" si="3"/>
        <v>-145.94130997481028</v>
      </c>
      <c r="G43">
        <f t="shared" si="4"/>
        <v>0.5300670186846297</v>
      </c>
    </row>
    <row r="44" spans="1:7" ht="12.75">
      <c r="A44">
        <f t="shared" si="0"/>
        <v>-69</v>
      </c>
      <c r="B44">
        <f t="shared" si="1"/>
        <v>-82.03564831990418</v>
      </c>
      <c r="C44">
        <f t="shared" si="2"/>
        <v>0.02621635354907433</v>
      </c>
      <c r="E44">
        <f t="shared" si="5"/>
        <v>31</v>
      </c>
      <c r="F44">
        <f t="shared" si="3"/>
        <v>-111.35157968761806</v>
      </c>
      <c r="G44">
        <f t="shared" si="4"/>
        <v>0.21541026971280777</v>
      </c>
    </row>
    <row r="45" spans="1:7" ht="12.75">
      <c r="A45">
        <f t="shared" si="0"/>
        <v>-68</v>
      </c>
      <c r="B45">
        <f t="shared" si="1"/>
        <v>150.91432559848926</v>
      </c>
      <c r="C45">
        <f t="shared" si="2"/>
        <v>0.017050026081606582</v>
      </c>
      <c r="E45">
        <f t="shared" si="5"/>
        <v>32</v>
      </c>
      <c r="F45">
        <f t="shared" si="3"/>
        <v>35.24773476885703</v>
      </c>
      <c r="G45">
        <f t="shared" si="4"/>
        <v>0.10340068554352491</v>
      </c>
    </row>
    <row r="46" spans="1:7" ht="12.75">
      <c r="A46">
        <f t="shared" si="0"/>
        <v>-67</v>
      </c>
      <c r="B46">
        <f aca="true" t="shared" si="6" ref="B46:B77">MIN(B45+$L$1-C46*$L$2,$L$3)</f>
        <v>329.4497631925029</v>
      </c>
      <c r="C46">
        <f aca="true" t="shared" si="7" ref="C46:C77">MAX(1+(B45/$L$4)^3,1)*C45/(MAX(1-(B45/$L$4)^3,1)+(B45/$L$4)^3*C45)</f>
        <v>0.07146456240598635</v>
      </c>
      <c r="E46">
        <f t="shared" si="5"/>
        <v>33</v>
      </c>
      <c r="F46">
        <f aca="true" t="shared" si="8" ref="F46:F77">MIN(F45+$L$1-G46*$L$2,$L$3)</f>
        <v>177.8054489214929</v>
      </c>
      <c r="G46">
        <f aca="true" t="shared" si="9" ref="G46:G77">MAX(1+(F45/$L$4)^3,1)*G45/(MAX(1-(F45/$L$4)^3,1)+(F45/$L$4)^3*G45)</f>
        <v>0.10744228584736411</v>
      </c>
    </row>
    <row r="47" spans="1:7" ht="12.75">
      <c r="A47">
        <f t="shared" si="0"/>
        <v>-66</v>
      </c>
      <c r="B47">
        <f t="shared" si="6"/>
        <v>-159.3879803293912</v>
      </c>
      <c r="C47">
        <f t="shared" si="7"/>
        <v>0.7388377435218941</v>
      </c>
      <c r="E47">
        <f t="shared" si="5"/>
        <v>34</v>
      </c>
      <c r="F47">
        <f t="shared" si="8"/>
        <v>-15.724337035339488</v>
      </c>
      <c r="G47">
        <f t="shared" si="9"/>
        <v>0.4435297859568324</v>
      </c>
    </row>
    <row r="48" spans="1:7" ht="12.75">
      <c r="A48">
        <f t="shared" si="0"/>
        <v>-65</v>
      </c>
      <c r="B48">
        <f t="shared" si="6"/>
        <v>-268.48425979831177</v>
      </c>
      <c r="C48">
        <f t="shared" si="7"/>
        <v>0.35909627946892053</v>
      </c>
      <c r="E48">
        <f t="shared" si="5"/>
        <v>35</v>
      </c>
      <c r="F48">
        <f t="shared" si="8"/>
        <v>-208.29661334121704</v>
      </c>
      <c r="G48">
        <f t="shared" si="9"/>
        <v>0.44257227630587753</v>
      </c>
    </row>
    <row r="49" spans="1:7" ht="12.75">
      <c r="A49">
        <f t="shared" si="0"/>
        <v>-64</v>
      </c>
      <c r="B49">
        <f t="shared" si="6"/>
        <v>-45.27520469624854</v>
      </c>
      <c r="C49">
        <f t="shared" si="7"/>
        <v>0.026790944897936764</v>
      </c>
      <c r="E49">
        <f t="shared" si="5"/>
        <v>36</v>
      </c>
      <c r="F49">
        <f t="shared" si="8"/>
        <v>-31.597674845206896</v>
      </c>
      <c r="G49">
        <f t="shared" si="9"/>
        <v>0.07330106150398985</v>
      </c>
    </row>
    <row r="50" spans="1:7" ht="12.75">
      <c r="A50">
        <f t="shared" si="0"/>
        <v>-63</v>
      </c>
      <c r="B50">
        <f t="shared" si="6"/>
        <v>180.15317677337794</v>
      </c>
      <c r="C50">
        <f t="shared" si="7"/>
        <v>0.024571618530373544</v>
      </c>
      <c r="E50">
        <f t="shared" si="5"/>
        <v>37</v>
      </c>
      <c r="F50">
        <f t="shared" si="8"/>
        <v>147.1833547775886</v>
      </c>
      <c r="G50">
        <f t="shared" si="9"/>
        <v>0.07121897037720454</v>
      </c>
    </row>
    <row r="51" spans="1:7" ht="12.75">
      <c r="A51">
        <f t="shared" si="0"/>
        <v>-62</v>
      </c>
      <c r="B51">
        <f t="shared" si="6"/>
        <v>283.0480069313297</v>
      </c>
      <c r="C51">
        <f t="shared" si="7"/>
        <v>0.14710516984204822</v>
      </c>
      <c r="E51">
        <f t="shared" si="5"/>
        <v>38</v>
      </c>
      <c r="F51">
        <f t="shared" si="8"/>
        <v>154.08904980822692</v>
      </c>
      <c r="G51">
        <f t="shared" si="9"/>
        <v>0.24309430496936169</v>
      </c>
    </row>
    <row r="52" spans="1:7" ht="12.75">
      <c r="A52">
        <f t="shared" si="0"/>
        <v>-61</v>
      </c>
      <c r="B52">
        <f t="shared" si="6"/>
        <v>-270.24495218091226</v>
      </c>
      <c r="C52">
        <f t="shared" si="7"/>
        <v>0.803292959112242</v>
      </c>
      <c r="E52">
        <f t="shared" si="5"/>
        <v>39</v>
      </c>
      <c r="F52">
        <f t="shared" si="8"/>
        <v>-195.30152632990723</v>
      </c>
      <c r="G52">
        <f t="shared" si="9"/>
        <v>0.5993905761381342</v>
      </c>
    </row>
    <row r="53" spans="1:7" ht="12.75">
      <c r="A53">
        <f t="shared" si="0"/>
        <v>-60</v>
      </c>
      <c r="B53">
        <f t="shared" si="6"/>
        <v>-184.77553938374686</v>
      </c>
      <c r="C53">
        <f t="shared" si="7"/>
        <v>0.1645305872028346</v>
      </c>
      <c r="E53">
        <f t="shared" si="5"/>
        <v>40</v>
      </c>
      <c r="F53">
        <f t="shared" si="8"/>
        <v>-95.74078295036847</v>
      </c>
      <c r="G53">
        <f t="shared" si="9"/>
        <v>0.15043925662046123</v>
      </c>
    </row>
    <row r="54" spans="1:7" ht="12.75">
      <c r="A54">
        <f t="shared" si="0"/>
        <v>-59</v>
      </c>
      <c r="B54">
        <f t="shared" si="6"/>
        <v>38.986248197990264</v>
      </c>
      <c r="C54">
        <f t="shared" si="7"/>
        <v>0.026238212418262873</v>
      </c>
      <c r="E54">
        <f t="shared" si="5"/>
        <v>41</v>
      </c>
      <c r="F54">
        <f t="shared" si="8"/>
        <v>68.07550056459408</v>
      </c>
      <c r="G54">
        <f t="shared" si="9"/>
        <v>0.08618371648503745</v>
      </c>
    </row>
    <row r="55" spans="1:7" ht="12.75">
      <c r="A55">
        <f t="shared" si="0"/>
        <v>-58</v>
      </c>
      <c r="B55">
        <f t="shared" si="6"/>
        <v>261.23640197976374</v>
      </c>
      <c r="C55">
        <f t="shared" si="7"/>
        <v>0.02774984621822655</v>
      </c>
      <c r="E55">
        <f t="shared" si="5"/>
        <v>42</v>
      </c>
      <c r="F55">
        <f t="shared" si="8"/>
        <v>207.70343867639787</v>
      </c>
      <c r="G55">
        <f t="shared" si="9"/>
        <v>0.11037206188819623</v>
      </c>
    </row>
    <row r="56" spans="1:7" ht="12.75">
      <c r="A56">
        <f t="shared" si="0"/>
        <v>-57</v>
      </c>
      <c r="B56">
        <f t="shared" si="6"/>
        <v>161.69169023158565</v>
      </c>
      <c r="C56">
        <f t="shared" si="7"/>
        <v>0.3495447117481781</v>
      </c>
      <c r="E56">
        <f t="shared" si="5"/>
        <v>43</v>
      </c>
      <c r="F56">
        <f t="shared" si="8"/>
        <v>-95.01947397477596</v>
      </c>
      <c r="G56">
        <f t="shared" si="9"/>
        <v>0.5527229126511738</v>
      </c>
    </row>
    <row r="57" spans="1:7" ht="12.75">
      <c r="A57">
        <f t="shared" si="0"/>
        <v>-56</v>
      </c>
      <c r="B57">
        <f t="shared" si="6"/>
        <v>-325.77711498342535</v>
      </c>
      <c r="C57">
        <f t="shared" si="7"/>
        <v>0.737468805215011</v>
      </c>
      <c r="E57">
        <f t="shared" si="5"/>
        <v>44</v>
      </c>
      <c r="F57">
        <f t="shared" si="8"/>
        <v>-244.46653270110653</v>
      </c>
      <c r="G57">
        <f t="shared" si="9"/>
        <v>0.3994470587263306</v>
      </c>
    </row>
    <row r="58" spans="1:7" ht="12.75">
      <c r="A58">
        <f t="shared" si="0"/>
        <v>-55</v>
      </c>
      <c r="B58">
        <f t="shared" si="6"/>
        <v>-148.96043826161514</v>
      </c>
      <c r="C58">
        <f t="shared" si="7"/>
        <v>0.07318332327818979</v>
      </c>
      <c r="E58">
        <f t="shared" si="5"/>
        <v>45</v>
      </c>
      <c r="F58">
        <f t="shared" si="8"/>
        <v>-35.33385700323007</v>
      </c>
      <c r="G58">
        <f t="shared" si="9"/>
        <v>0.040867324302123545</v>
      </c>
    </row>
    <row r="59" spans="1:7" ht="12.75">
      <c r="A59">
        <f t="shared" si="0"/>
        <v>-54</v>
      </c>
      <c r="B59">
        <f t="shared" si="6"/>
        <v>83.02928764096873</v>
      </c>
      <c r="C59">
        <f t="shared" si="7"/>
        <v>0.018010274097416134</v>
      </c>
      <c r="E59">
        <f t="shared" si="5"/>
        <v>46</v>
      </c>
      <c r="F59">
        <f t="shared" si="8"/>
        <v>175.45775904458873</v>
      </c>
      <c r="G59">
        <f t="shared" si="9"/>
        <v>0.039208383952181194</v>
      </c>
    </row>
    <row r="60" spans="1:7" ht="12.75">
      <c r="A60">
        <f t="shared" si="0"/>
        <v>-53</v>
      </c>
      <c r="B60">
        <f t="shared" si="6"/>
        <v>304.9990301108525</v>
      </c>
      <c r="C60">
        <f t="shared" si="7"/>
        <v>0.028030257530116207</v>
      </c>
      <c r="E60">
        <f t="shared" si="5"/>
        <v>47</v>
      </c>
      <c r="F60">
        <f t="shared" si="8"/>
        <v>218.33029327161393</v>
      </c>
      <c r="G60">
        <f t="shared" si="9"/>
        <v>0.2071274657729748</v>
      </c>
    </row>
    <row r="61" spans="1:7" ht="12.75">
      <c r="A61">
        <f t="shared" si="0"/>
        <v>-52</v>
      </c>
      <c r="B61">
        <f t="shared" si="6"/>
        <v>96.40057252901994</v>
      </c>
      <c r="C61">
        <f t="shared" si="7"/>
        <v>0.45859845758183265</v>
      </c>
      <c r="E61">
        <f t="shared" si="5"/>
        <v>48</v>
      </c>
      <c r="F61">
        <f t="shared" si="8"/>
        <v>-280.4153719808788</v>
      </c>
      <c r="G61">
        <f t="shared" si="9"/>
        <v>0.7487456652524926</v>
      </c>
    </row>
    <row r="62" spans="1:7" ht="12.75">
      <c r="A62">
        <f t="shared" si="0"/>
        <v>-51</v>
      </c>
      <c r="B62">
        <f t="shared" si="6"/>
        <v>-269.85498363259256</v>
      </c>
      <c r="C62">
        <f t="shared" si="7"/>
        <v>0.6162555561616125</v>
      </c>
      <c r="E62">
        <f t="shared" si="5"/>
        <v>49</v>
      </c>
      <c r="F62">
        <f t="shared" si="8"/>
        <v>-144.90041106413065</v>
      </c>
      <c r="G62">
        <f t="shared" si="9"/>
        <v>0.11448503908325189</v>
      </c>
    </row>
    <row r="63" spans="1:7" ht="12.75">
      <c r="A63">
        <f t="shared" si="0"/>
        <v>-50</v>
      </c>
      <c r="B63">
        <f t="shared" si="6"/>
        <v>-92.00694859878898</v>
      </c>
      <c r="C63">
        <f t="shared" si="7"/>
        <v>0.07215196496619641</v>
      </c>
      <c r="E63">
        <f t="shared" si="5"/>
        <v>50</v>
      </c>
      <c r="F63">
        <f t="shared" si="8"/>
        <v>74.1078017748068</v>
      </c>
      <c r="G63">
        <f t="shared" si="9"/>
        <v>0.03099178716106255</v>
      </c>
    </row>
    <row r="64" spans="1:7" ht="12.75">
      <c r="A64">
        <f t="shared" si="0"/>
        <v>-49</v>
      </c>
      <c r="B64">
        <f t="shared" si="6"/>
        <v>116.1091996162503</v>
      </c>
      <c r="C64">
        <f t="shared" si="7"/>
        <v>0.04188385178496072</v>
      </c>
      <c r="E64">
        <f t="shared" si="5"/>
        <v>51</v>
      </c>
      <c r="F64">
        <f t="shared" si="8"/>
        <v>281.0456017739077</v>
      </c>
      <c r="G64">
        <f t="shared" si="9"/>
        <v>0.043062200000899095</v>
      </c>
    </row>
    <row r="65" spans="1:7" ht="12.75">
      <c r="A65">
        <f t="shared" si="0"/>
        <v>-48</v>
      </c>
      <c r="B65">
        <f t="shared" si="6"/>
        <v>265.27501066253035</v>
      </c>
      <c r="C65">
        <f t="shared" si="7"/>
        <v>0.10083418895371993</v>
      </c>
      <c r="E65">
        <f t="shared" si="5"/>
        <v>52</v>
      </c>
      <c r="F65">
        <f t="shared" si="8"/>
        <v>20.294838436821237</v>
      </c>
      <c r="G65">
        <f t="shared" si="9"/>
        <v>0.5107507633370865</v>
      </c>
    </row>
    <row r="66" spans="1:7" ht="12.75">
      <c r="A66">
        <f t="shared" si="0"/>
        <v>-47</v>
      </c>
      <c r="B66">
        <f t="shared" si="6"/>
        <v>-172.7675217028028</v>
      </c>
      <c r="C66">
        <f t="shared" si="7"/>
        <v>0.6880425323653332</v>
      </c>
      <c r="E66">
        <f t="shared" si="5"/>
        <v>53</v>
      </c>
      <c r="F66">
        <f t="shared" si="8"/>
        <v>-242.53584068334294</v>
      </c>
      <c r="G66">
        <f t="shared" si="9"/>
        <v>0.5128306791201642</v>
      </c>
    </row>
    <row r="67" spans="1:7" ht="12.75">
      <c r="A67">
        <f t="shared" si="0"/>
        <v>-46</v>
      </c>
      <c r="B67">
        <f t="shared" si="6"/>
        <v>-186.51423475426685</v>
      </c>
      <c r="C67">
        <f t="shared" si="7"/>
        <v>0.263746713051464</v>
      </c>
      <c r="E67">
        <f t="shared" si="5"/>
        <v>54</v>
      </c>
      <c r="F67">
        <f t="shared" si="8"/>
        <v>-57.03987047508093</v>
      </c>
      <c r="G67">
        <f t="shared" si="9"/>
        <v>0.06450402979173799</v>
      </c>
    </row>
    <row r="68" spans="1:7" ht="12.75">
      <c r="A68">
        <f t="shared" si="0"/>
        <v>-45</v>
      </c>
      <c r="B68">
        <f t="shared" si="6"/>
        <v>17.831841241719964</v>
      </c>
      <c r="C68">
        <f t="shared" si="7"/>
        <v>0.045653924004013184</v>
      </c>
      <c r="E68">
        <f t="shared" si="5"/>
        <v>55</v>
      </c>
      <c r="F68">
        <f t="shared" si="8"/>
        <v>137.998115908072</v>
      </c>
      <c r="G68">
        <f t="shared" si="9"/>
        <v>0.05496201361684705</v>
      </c>
    </row>
    <row r="69" spans="1:7" ht="12.75">
      <c r="A69">
        <f t="shared" si="0"/>
        <v>-44</v>
      </c>
      <c r="B69">
        <f t="shared" si="6"/>
        <v>221.93093816078664</v>
      </c>
      <c r="C69">
        <f t="shared" si="7"/>
        <v>0.04590090308093334</v>
      </c>
      <c r="E69">
        <f t="shared" si="5"/>
        <v>56</v>
      </c>
      <c r="F69">
        <f t="shared" si="8"/>
        <v>213.76395955082558</v>
      </c>
      <c r="G69">
        <f t="shared" si="9"/>
        <v>0.17423415635724643</v>
      </c>
    </row>
    <row r="70" spans="1:7" ht="12.75">
      <c r="A70">
        <f t="shared" si="0"/>
        <v>-43</v>
      </c>
      <c r="B70">
        <f t="shared" si="6"/>
        <v>107.26195076215856</v>
      </c>
      <c r="C70">
        <f t="shared" si="7"/>
        <v>0.3646689873986281</v>
      </c>
      <c r="E70">
        <f t="shared" si="5"/>
        <v>57</v>
      </c>
      <c r="F70">
        <f t="shared" si="8"/>
        <v>-230.6131111828198</v>
      </c>
      <c r="G70">
        <f t="shared" si="9"/>
        <v>0.6943770707336454</v>
      </c>
    </row>
    <row r="71" spans="1:7" ht="12.75">
      <c r="A71">
        <f t="shared" si="0"/>
        <v>-42</v>
      </c>
      <c r="B71">
        <f t="shared" si="6"/>
        <v>-204.58605410433927</v>
      </c>
      <c r="C71">
        <f t="shared" si="7"/>
        <v>0.5618480048664978</v>
      </c>
      <c r="E71">
        <f t="shared" si="5"/>
        <v>58</v>
      </c>
      <c r="F71">
        <f t="shared" si="8"/>
        <v>-126.8491446785142</v>
      </c>
      <c r="G71">
        <f t="shared" si="9"/>
        <v>0.1462360334956944</v>
      </c>
    </row>
    <row r="72" spans="1:7" ht="12.75">
      <c r="A72">
        <f t="shared" si="0"/>
        <v>-41</v>
      </c>
      <c r="B72">
        <f t="shared" si="6"/>
        <v>-72.82220234680572</v>
      </c>
      <c r="C72">
        <f t="shared" si="7"/>
        <v>0.11823614824246646</v>
      </c>
      <c r="E72">
        <f t="shared" si="5"/>
        <v>59</v>
      </c>
      <c r="F72">
        <f t="shared" si="8"/>
        <v>69.83084983887382</v>
      </c>
      <c r="G72">
        <f t="shared" si="9"/>
        <v>0.05332000548261199</v>
      </c>
    </row>
    <row r="73" spans="1:7" ht="12.75">
      <c r="A73">
        <f t="shared" si="0"/>
        <v>-40</v>
      </c>
      <c r="B73">
        <f t="shared" si="6"/>
        <v>88.9761500584331</v>
      </c>
      <c r="C73">
        <f t="shared" si="7"/>
        <v>0.08820164759476115</v>
      </c>
      <c r="E73">
        <f t="shared" si="5"/>
        <v>60</v>
      </c>
      <c r="F73">
        <f t="shared" si="8"/>
        <v>249.6289635948972</v>
      </c>
      <c r="G73">
        <f t="shared" si="9"/>
        <v>0.07020188624397661</v>
      </c>
    </row>
    <row r="74" spans="1:7" ht="12.75">
      <c r="A74">
        <f t="shared" si="0"/>
        <v>-39</v>
      </c>
      <c r="B74">
        <f t="shared" si="6"/>
        <v>197.43869437671054</v>
      </c>
      <c r="C74">
        <f t="shared" si="7"/>
        <v>0.14153745568172257</v>
      </c>
      <c r="E74">
        <f t="shared" si="5"/>
        <v>61</v>
      </c>
      <c r="F74">
        <f t="shared" si="8"/>
        <v>-55.92278141731822</v>
      </c>
      <c r="G74">
        <f t="shared" si="9"/>
        <v>0.5555517450122154</v>
      </c>
    </row>
    <row r="75" spans="1:7" ht="12.75">
      <c r="A75">
        <f t="shared" si="0"/>
        <v>-38</v>
      </c>
      <c r="B75">
        <f t="shared" si="6"/>
        <v>-141.68626642483338</v>
      </c>
      <c r="C75">
        <f t="shared" si="7"/>
        <v>0.589124960801544</v>
      </c>
      <c r="E75">
        <f t="shared" si="5"/>
        <v>62</v>
      </c>
      <c r="F75">
        <f t="shared" si="8"/>
        <v>-321.40611497742884</v>
      </c>
      <c r="G75">
        <f t="shared" si="9"/>
        <v>0.5154833335601107</v>
      </c>
    </row>
    <row r="76" spans="1:7" ht="12.75">
      <c r="A76">
        <f t="shared" si="0"/>
        <v>-37</v>
      </c>
      <c r="B76">
        <f t="shared" si="6"/>
        <v>-163.33853875298558</v>
      </c>
      <c r="C76">
        <f t="shared" si="7"/>
        <v>0.2716522723281522</v>
      </c>
      <c r="E76">
        <f t="shared" si="5"/>
        <v>63</v>
      </c>
      <c r="F76">
        <f t="shared" si="8"/>
        <v>-101.57453139952663</v>
      </c>
      <c r="G76">
        <f t="shared" si="9"/>
        <v>0.030168416422097794</v>
      </c>
    </row>
    <row r="77" spans="1:7" ht="12.75">
      <c r="A77">
        <f t="shared" si="0"/>
        <v>-36</v>
      </c>
      <c r="B77">
        <f t="shared" si="6"/>
        <v>21.579214668503127</v>
      </c>
      <c r="C77">
        <f t="shared" si="7"/>
        <v>0.06508224657851129</v>
      </c>
      <c r="E77">
        <f t="shared" si="5"/>
        <v>64</v>
      </c>
      <c r="F77">
        <f t="shared" si="8"/>
        <v>133.46370436240292</v>
      </c>
      <c r="G77">
        <f t="shared" si="9"/>
        <v>0.014961764238070453</v>
      </c>
    </row>
    <row r="78" spans="1:7" ht="12.75">
      <c r="A78">
        <f t="shared" si="0"/>
        <v>-35</v>
      </c>
      <c r="B78">
        <f aca="true" t="shared" si="10" ref="B78:B109">MIN(B77+$L$1-C78*$L$2,$L$3)</f>
        <v>205.88594317601707</v>
      </c>
      <c r="C78">
        <f aca="true" t="shared" si="11" ref="C78:C113">MAX(1+(B77/$L$4)^3,1)*C77/(MAX(1-(B77/$L$4)^3,1)+(B77/$L$4)^3*C77)</f>
        <v>0.06569327149248606</v>
      </c>
      <c r="E78">
        <f t="shared" si="5"/>
        <v>65</v>
      </c>
      <c r="F78">
        <f aca="true" t="shared" si="12" ref="F78:F109">MIN(F77+$L$1-G78*$L$2,$L$3)</f>
        <v>334.6684846392247</v>
      </c>
      <c r="G78">
        <f aca="true" t="shared" si="13" ref="G78:G113">MAX(1+(F77/$L$4)^3,1)*G77/(MAX(1-(F77/$L$4)^3,1)+(F77/$L$4)^3*G77)</f>
        <v>0.048795219723178275</v>
      </c>
    </row>
    <row r="79" spans="1:7" ht="12.75">
      <c r="A79">
        <f aca="true" t="shared" si="14" ref="A79:A113">A78+1</f>
        <v>-34</v>
      </c>
      <c r="B79">
        <f t="shared" si="10"/>
        <v>49.728061502058836</v>
      </c>
      <c r="C79">
        <f t="shared" si="11"/>
        <v>0.4061578816739582</v>
      </c>
      <c r="E79">
        <f aca="true" t="shared" si="15" ref="E79:E113">E78+1</f>
        <v>66</v>
      </c>
      <c r="F79">
        <f t="shared" si="12"/>
        <v>-79.10195799061876</v>
      </c>
      <c r="G79">
        <f t="shared" si="13"/>
        <v>0.6637704426298435</v>
      </c>
    </row>
    <row r="80" spans="1:7" ht="12.75">
      <c r="A80">
        <f t="shared" si="14"/>
        <v>-33</v>
      </c>
      <c r="B80">
        <f t="shared" si="10"/>
        <v>-134.67885195940931</v>
      </c>
      <c r="C80">
        <f t="shared" si="11"/>
        <v>0.43440691346146815</v>
      </c>
      <c r="E80">
        <f t="shared" si="15"/>
        <v>67</v>
      </c>
      <c r="F80">
        <f t="shared" si="12"/>
        <v>-398.16985070802866</v>
      </c>
      <c r="G80">
        <f t="shared" si="13"/>
        <v>0.5690678927174099</v>
      </c>
    </row>
    <row r="81" spans="1:7" ht="12.75">
      <c r="A81">
        <f t="shared" si="14"/>
        <v>-32</v>
      </c>
      <c r="B81">
        <f t="shared" si="10"/>
        <v>-67.07527329723953</v>
      </c>
      <c r="C81">
        <f t="shared" si="11"/>
        <v>0.1823964213378302</v>
      </c>
      <c r="E81">
        <f t="shared" si="15"/>
        <v>68</v>
      </c>
      <c r="F81">
        <f t="shared" si="12"/>
        <v>-168.34754355633797</v>
      </c>
      <c r="G81">
        <f t="shared" si="13"/>
        <v>0.02017769284830931</v>
      </c>
    </row>
    <row r="82" spans="1:7" ht="12.75">
      <c r="A82">
        <f t="shared" si="14"/>
        <v>-31</v>
      </c>
      <c r="B82">
        <f t="shared" si="10"/>
        <v>36.62541438150069</v>
      </c>
      <c r="C82">
        <f t="shared" si="11"/>
        <v>0.14629931232125978</v>
      </c>
      <c r="E82">
        <f t="shared" si="15"/>
        <v>69</v>
      </c>
      <c r="F82">
        <f t="shared" si="12"/>
        <v>78.09682182822178</v>
      </c>
      <c r="G82">
        <f t="shared" si="13"/>
        <v>0.0035556346154402593</v>
      </c>
    </row>
    <row r="83" spans="1:7" ht="12.75">
      <c r="A83">
        <f t="shared" si="14"/>
        <v>-30</v>
      </c>
      <c r="B83">
        <f t="shared" si="10"/>
        <v>134.23374787257262</v>
      </c>
      <c r="C83">
        <f t="shared" si="11"/>
        <v>0.1523916665089281</v>
      </c>
      <c r="E83">
        <f t="shared" si="15"/>
        <v>70</v>
      </c>
      <c r="F83">
        <f t="shared" si="12"/>
        <v>322.85643764738296</v>
      </c>
      <c r="G83">
        <f t="shared" si="13"/>
        <v>0.005240384180838791</v>
      </c>
    </row>
    <row r="84" spans="1:7" ht="12.75">
      <c r="A84">
        <f t="shared" si="14"/>
        <v>-29</v>
      </c>
      <c r="B84">
        <f t="shared" si="10"/>
        <v>3.562291976780955</v>
      </c>
      <c r="C84">
        <f t="shared" si="11"/>
        <v>0.38067145589579165</v>
      </c>
      <c r="E84">
        <f t="shared" si="15"/>
        <v>71</v>
      </c>
      <c r="F84">
        <f t="shared" si="12"/>
        <v>418.48411369474934</v>
      </c>
      <c r="G84">
        <f t="shared" si="13"/>
        <v>0.15437232395263367</v>
      </c>
    </row>
    <row r="85" spans="1:7" ht="12.75">
      <c r="A85">
        <f t="shared" si="14"/>
        <v>-28</v>
      </c>
      <c r="B85">
        <f t="shared" si="10"/>
        <v>-127.11982134865912</v>
      </c>
      <c r="C85">
        <f t="shared" si="11"/>
        <v>0.38068211332544005</v>
      </c>
      <c r="E85">
        <f t="shared" si="15"/>
        <v>72</v>
      </c>
      <c r="F85">
        <f t="shared" si="12"/>
        <v>-262.84240772394946</v>
      </c>
      <c r="G85">
        <f t="shared" si="13"/>
        <v>0.9313265214186988</v>
      </c>
    </row>
    <row r="86" spans="1:7" ht="12.75">
      <c r="A86">
        <f t="shared" si="14"/>
        <v>-27</v>
      </c>
      <c r="B86">
        <f t="shared" si="10"/>
        <v>-44.659240696503275</v>
      </c>
      <c r="C86">
        <f t="shared" si="11"/>
        <v>0.16753941934784417</v>
      </c>
      <c r="E86">
        <f t="shared" si="15"/>
        <v>73</v>
      </c>
      <c r="F86">
        <f t="shared" si="12"/>
        <v>-427.31322448239786</v>
      </c>
      <c r="G86">
        <f t="shared" si="13"/>
        <v>0.4144708167584484</v>
      </c>
    </row>
    <row r="87" spans="1:7" ht="12.75">
      <c r="A87">
        <f t="shared" si="14"/>
        <v>-26</v>
      </c>
      <c r="B87">
        <f t="shared" si="10"/>
        <v>49.36647438913502</v>
      </c>
      <c r="C87">
        <f t="shared" si="11"/>
        <v>0.15597428491436172</v>
      </c>
      <c r="E87">
        <f t="shared" si="15"/>
        <v>74</v>
      </c>
      <c r="F87">
        <f t="shared" si="12"/>
        <v>-186.1909757886071</v>
      </c>
      <c r="G87">
        <f t="shared" si="13"/>
        <v>0.008877751306209228</v>
      </c>
    </row>
    <row r="88" spans="1:7" ht="12.75">
      <c r="A88">
        <f t="shared" si="14"/>
        <v>-25</v>
      </c>
      <c r="B88">
        <f t="shared" si="10"/>
        <v>127.845748290268</v>
      </c>
      <c r="C88">
        <f t="shared" si="11"/>
        <v>0.171520726098867</v>
      </c>
      <c r="E88">
        <f t="shared" si="15"/>
        <v>75</v>
      </c>
      <c r="F88">
        <f t="shared" si="12"/>
        <v>62.60890547774133</v>
      </c>
      <c r="G88">
        <f t="shared" si="13"/>
        <v>0.001200118733651581</v>
      </c>
    </row>
    <row r="89" spans="1:7" ht="12.75">
      <c r="A89">
        <f t="shared" si="14"/>
        <v>-24</v>
      </c>
      <c r="B89">
        <f t="shared" si="10"/>
        <v>-12.26356253665432</v>
      </c>
      <c r="C89">
        <f t="shared" si="11"/>
        <v>0.39010931082692235</v>
      </c>
      <c r="E89">
        <f t="shared" si="15"/>
        <v>76</v>
      </c>
      <c r="F89">
        <f t="shared" si="12"/>
        <v>311.1146947940893</v>
      </c>
      <c r="G89">
        <f t="shared" si="13"/>
        <v>0.0014942106836520602</v>
      </c>
    </row>
    <row r="90" spans="1:7" ht="12.75">
      <c r="A90">
        <f t="shared" si="14"/>
        <v>-23</v>
      </c>
      <c r="B90">
        <f t="shared" si="10"/>
        <v>-151.9345445505134</v>
      </c>
      <c r="C90">
        <f t="shared" si="11"/>
        <v>0.3896709820138591</v>
      </c>
      <c r="E90">
        <f t="shared" si="15"/>
        <v>77</v>
      </c>
      <c r="F90">
        <f t="shared" si="12"/>
        <v>516.6263317257144</v>
      </c>
      <c r="G90">
        <f t="shared" si="13"/>
        <v>0.04448836306837487</v>
      </c>
    </row>
    <row r="91" spans="1:7" ht="12.75">
      <c r="A91">
        <f t="shared" si="14"/>
        <v>-22</v>
      </c>
      <c r="B91">
        <f t="shared" si="10"/>
        <v>-26.010248081260784</v>
      </c>
      <c r="C91">
        <f t="shared" si="11"/>
        <v>0.12407570353074737</v>
      </c>
      <c r="E91">
        <f t="shared" si="15"/>
        <v>78</v>
      </c>
      <c r="F91">
        <f t="shared" si="12"/>
        <v>-99.44451273038044</v>
      </c>
      <c r="G91">
        <f t="shared" si="13"/>
        <v>0.8660708444560948</v>
      </c>
    </row>
    <row r="92" spans="1:7" ht="12.75">
      <c r="A92">
        <f t="shared" si="14"/>
        <v>-21</v>
      </c>
      <c r="B92">
        <f t="shared" si="10"/>
        <v>101.79745412084573</v>
      </c>
      <c r="C92">
        <f t="shared" si="11"/>
        <v>0.12219229779789349</v>
      </c>
      <c r="E92">
        <f t="shared" si="15"/>
        <v>79</v>
      </c>
      <c r="F92">
        <f t="shared" si="12"/>
        <v>-614.7210505806207</v>
      </c>
      <c r="G92">
        <f t="shared" si="13"/>
        <v>0.7652765378502403</v>
      </c>
    </row>
    <row r="93" spans="1:7" ht="12.75">
      <c r="A93">
        <f t="shared" si="14"/>
        <v>-20</v>
      </c>
      <c r="B93">
        <f t="shared" si="10"/>
        <v>129.37502346626312</v>
      </c>
      <c r="C93">
        <f t="shared" si="11"/>
        <v>0.2224224306545826</v>
      </c>
      <c r="E93">
        <f t="shared" si="15"/>
        <v>80</v>
      </c>
      <c r="F93">
        <f t="shared" si="12"/>
        <v>-378.50376186170524</v>
      </c>
      <c r="G93">
        <f t="shared" si="13"/>
        <v>0.013782711281084532</v>
      </c>
    </row>
    <row r="94" spans="1:7" ht="12.75">
      <c r="A94">
        <f t="shared" si="14"/>
        <v>-19</v>
      </c>
      <c r="B94">
        <f t="shared" si="10"/>
        <v>-95.81916272564683</v>
      </c>
      <c r="C94">
        <f t="shared" si="11"/>
        <v>0.4751941861919099</v>
      </c>
      <c r="E94">
        <f t="shared" si="15"/>
        <v>81</v>
      </c>
      <c r="F94">
        <f t="shared" si="12"/>
        <v>-128.75675316706815</v>
      </c>
      <c r="G94">
        <f t="shared" si="13"/>
        <v>0.0002529913053629021</v>
      </c>
    </row>
    <row r="95" spans="1:7" ht="12.75">
      <c r="A95">
        <f t="shared" si="14"/>
        <v>-18</v>
      </c>
      <c r="B95">
        <f t="shared" si="10"/>
        <v>-170.91706984502616</v>
      </c>
      <c r="C95">
        <f t="shared" si="11"/>
        <v>0.3250979071193793</v>
      </c>
      <c r="E95">
        <f t="shared" si="15"/>
        <v>82</v>
      </c>
      <c r="F95">
        <f t="shared" si="12"/>
        <v>121.16252282996435</v>
      </c>
      <c r="G95">
        <f t="shared" si="13"/>
        <v>8.072400296750037E-05</v>
      </c>
    </row>
    <row r="96" spans="1:7" ht="12.75">
      <c r="A96">
        <f t="shared" si="14"/>
        <v>-17</v>
      </c>
      <c r="B96">
        <f t="shared" si="10"/>
        <v>4.685482217088364</v>
      </c>
      <c r="C96">
        <f t="shared" si="11"/>
        <v>0.07439744793788547</v>
      </c>
      <c r="E96">
        <f t="shared" si="15"/>
        <v>83</v>
      </c>
      <c r="F96">
        <f t="shared" si="12"/>
        <v>370.9382465123322</v>
      </c>
      <c r="G96">
        <f t="shared" si="13"/>
        <v>0.0002242763176321559</v>
      </c>
    </row>
    <row r="97" spans="1:7" ht="12.75">
      <c r="A97">
        <f t="shared" si="14"/>
        <v>-16</v>
      </c>
      <c r="B97">
        <f t="shared" si="10"/>
        <v>180.28095087312497</v>
      </c>
      <c r="C97">
        <f t="shared" si="11"/>
        <v>0.07440453134396338</v>
      </c>
      <c r="E97">
        <f t="shared" si="15"/>
        <v>84</v>
      </c>
      <c r="F97">
        <f t="shared" si="12"/>
        <v>609.3991474172011</v>
      </c>
      <c r="G97">
        <f t="shared" si="13"/>
        <v>0.011539099095131119</v>
      </c>
    </row>
    <row r="98" spans="1:7" ht="12.75">
      <c r="A98">
        <f t="shared" si="14"/>
        <v>-15</v>
      </c>
      <c r="B98">
        <f t="shared" si="10"/>
        <v>74.86297626523697</v>
      </c>
      <c r="C98">
        <f t="shared" si="11"/>
        <v>0.35541797460788804</v>
      </c>
      <c r="E98">
        <f t="shared" si="15"/>
        <v>85</v>
      </c>
      <c r="F98">
        <f t="shared" si="12"/>
        <v>133.10304847901443</v>
      </c>
      <c r="G98">
        <f t="shared" si="13"/>
        <v>0.7262960989381867</v>
      </c>
    </row>
    <row r="99" spans="1:7" ht="12.75">
      <c r="A99">
        <f t="shared" si="14"/>
        <v>-14</v>
      </c>
      <c r="B99">
        <f t="shared" si="10"/>
        <v>-114.20247498668306</v>
      </c>
      <c r="C99">
        <f t="shared" si="11"/>
        <v>0.43906545125192004</v>
      </c>
      <c r="E99">
        <f t="shared" si="15"/>
        <v>86</v>
      </c>
      <c r="F99">
        <f t="shared" si="12"/>
        <v>-515.9992019408891</v>
      </c>
      <c r="G99">
        <f t="shared" si="13"/>
        <v>0.8991022504199035</v>
      </c>
    </row>
    <row r="100" spans="1:7" ht="12.75">
      <c r="A100">
        <f t="shared" si="14"/>
        <v>-13</v>
      </c>
      <c r="B100">
        <f t="shared" si="10"/>
        <v>-103.41195596503425</v>
      </c>
      <c r="C100">
        <f t="shared" si="11"/>
        <v>0.2392094809783512</v>
      </c>
      <c r="E100">
        <f t="shared" si="15"/>
        <v>87</v>
      </c>
      <c r="F100">
        <f t="shared" si="12"/>
        <v>-326.4955742206667</v>
      </c>
      <c r="G100">
        <f t="shared" si="13"/>
        <v>0.06049637227977761</v>
      </c>
    </row>
    <row r="101" spans="1:7" ht="12.75">
      <c r="A101">
        <f t="shared" si="14"/>
        <v>-12</v>
      </c>
      <c r="B101">
        <f t="shared" si="10"/>
        <v>16.678294516956527</v>
      </c>
      <c r="C101">
        <f t="shared" si="11"/>
        <v>0.1299097495180092</v>
      </c>
      <c r="E101">
        <f t="shared" si="15"/>
        <v>88</v>
      </c>
      <c r="F101">
        <f t="shared" si="12"/>
        <v>-78.2907885699246</v>
      </c>
      <c r="G101">
        <f t="shared" si="13"/>
        <v>0.0017952143492579082</v>
      </c>
    </row>
    <row r="102" spans="1:7" ht="12.75">
      <c r="A102">
        <f t="shared" si="14"/>
        <v>-11</v>
      </c>
      <c r="B102">
        <f t="shared" si="10"/>
        <v>136.24446293598555</v>
      </c>
      <c r="C102">
        <f t="shared" si="11"/>
        <v>0.13043383158097094</v>
      </c>
      <c r="E102">
        <f t="shared" si="15"/>
        <v>89</v>
      </c>
      <c r="F102">
        <f t="shared" si="12"/>
        <v>170.495423231087</v>
      </c>
      <c r="G102">
        <f t="shared" si="13"/>
        <v>0.0012137881989884149</v>
      </c>
    </row>
    <row r="103" spans="1:7" ht="12.75">
      <c r="A103">
        <f t="shared" si="14"/>
        <v>-10</v>
      </c>
      <c r="B103">
        <f t="shared" si="10"/>
        <v>40.11602487067529</v>
      </c>
      <c r="C103">
        <f t="shared" si="11"/>
        <v>0.34612843806531024</v>
      </c>
      <c r="E103">
        <f t="shared" si="15"/>
        <v>90</v>
      </c>
      <c r="F103">
        <f t="shared" si="12"/>
        <v>413.30923489211824</v>
      </c>
      <c r="G103">
        <f t="shared" si="13"/>
        <v>0.0071861883389687424</v>
      </c>
    </row>
    <row r="104" spans="1:7" ht="12.75">
      <c r="A104">
        <f t="shared" si="14"/>
        <v>-9</v>
      </c>
      <c r="B104">
        <f t="shared" si="10"/>
        <v>-70.30417267647829</v>
      </c>
      <c r="C104">
        <f t="shared" si="11"/>
        <v>0.3604201975471536</v>
      </c>
      <c r="E104">
        <f t="shared" si="15"/>
        <v>91</v>
      </c>
      <c r="F104">
        <f t="shared" si="12"/>
        <v>321.9494325575531</v>
      </c>
      <c r="G104">
        <f t="shared" si="13"/>
        <v>0.3413598023345651</v>
      </c>
    </row>
    <row r="105" spans="1:7" ht="12.75">
      <c r="A105">
        <f t="shared" si="14"/>
        <v>-8</v>
      </c>
      <c r="B105">
        <f t="shared" si="10"/>
        <v>-115.18718304130823</v>
      </c>
      <c r="C105">
        <f t="shared" si="11"/>
        <v>0.29488301036482994</v>
      </c>
      <c r="E105">
        <f t="shared" si="15"/>
        <v>92</v>
      </c>
      <c r="F105">
        <f t="shared" si="12"/>
        <v>-374.89736344374285</v>
      </c>
      <c r="G105">
        <f t="shared" si="13"/>
        <v>0.946846796001296</v>
      </c>
    </row>
    <row r="106" spans="1:7" ht="12.75">
      <c r="A106">
        <f t="shared" si="14"/>
        <v>-7</v>
      </c>
      <c r="B106">
        <f t="shared" si="10"/>
        <v>-7.118907759722987</v>
      </c>
      <c r="C106">
        <f t="shared" si="11"/>
        <v>0.14193172471841475</v>
      </c>
      <c r="E106">
        <f t="shared" si="15"/>
        <v>93</v>
      </c>
      <c r="F106">
        <f t="shared" si="12"/>
        <v>-374.02167510484895</v>
      </c>
      <c r="G106">
        <f t="shared" si="13"/>
        <v>0.2491243116611061</v>
      </c>
    </row>
    <row r="107" spans="1:7" ht="12.75">
      <c r="A107">
        <f t="shared" si="14"/>
        <v>-6</v>
      </c>
      <c r="B107">
        <f t="shared" si="10"/>
        <v>100.99329203923551</v>
      </c>
      <c r="C107">
        <f t="shared" si="11"/>
        <v>0.1418878002010415</v>
      </c>
      <c r="E107">
        <f t="shared" si="15"/>
        <v>94</v>
      </c>
      <c r="F107">
        <f t="shared" si="12"/>
        <v>-130.20528281058887</v>
      </c>
      <c r="G107">
        <f t="shared" si="13"/>
        <v>0.0061836077057399125</v>
      </c>
    </row>
    <row r="108" spans="1:7" ht="12.75">
      <c r="A108">
        <f t="shared" si="14"/>
        <v>-5</v>
      </c>
      <c r="B108">
        <f t="shared" si="10"/>
        <v>99.67906397150074</v>
      </c>
      <c r="C108">
        <f t="shared" si="11"/>
        <v>0.25131422806773474</v>
      </c>
      <c r="E108">
        <f t="shared" si="15"/>
        <v>95</v>
      </c>
      <c r="F108">
        <f t="shared" si="12"/>
        <v>117.85857303490782</v>
      </c>
      <c r="G108">
        <f t="shared" si="13"/>
        <v>0.0019361441545033148</v>
      </c>
    </row>
    <row r="109" spans="1:7" ht="12.75">
      <c r="A109">
        <f t="shared" si="14"/>
        <v>-4</v>
      </c>
      <c r="B109">
        <f t="shared" si="10"/>
        <v>-50.84588906593575</v>
      </c>
      <c r="C109">
        <f t="shared" si="11"/>
        <v>0.4005249530374365</v>
      </c>
      <c r="E109">
        <f t="shared" si="15"/>
        <v>96</v>
      </c>
      <c r="F109">
        <f t="shared" si="12"/>
        <v>362.76883955053574</v>
      </c>
      <c r="G109">
        <f t="shared" si="13"/>
        <v>0.005089733484372056</v>
      </c>
    </row>
    <row r="110" spans="1:7" ht="12.75">
      <c r="A110">
        <f t="shared" si="14"/>
        <v>-3</v>
      </c>
      <c r="B110">
        <f>MIN(B109+$L$1-C110*$L$2,$L$3)</f>
        <v>-172.1140719629592</v>
      </c>
      <c r="C110">
        <f t="shared" si="11"/>
        <v>0.37126818289702346</v>
      </c>
      <c r="E110">
        <f t="shared" si="15"/>
        <v>97</v>
      </c>
      <c r="F110">
        <f>MIN(F109+$L$1-G110*$L$2,$L$3)</f>
        <v>413.18702751707497</v>
      </c>
      <c r="G110">
        <f t="shared" si="13"/>
        <v>0.1995818120334608</v>
      </c>
    </row>
    <row r="111" spans="1:7" ht="12.75">
      <c r="A111">
        <f t="shared" si="14"/>
        <v>-2</v>
      </c>
      <c r="B111">
        <f>MIN(B110+$L$1-C111*$L$2,$L$3)</f>
        <v>-10.39273936081841</v>
      </c>
      <c r="C111">
        <f t="shared" si="11"/>
        <v>0.08827866739785921</v>
      </c>
      <c r="E111">
        <f t="shared" si="15"/>
        <v>98</v>
      </c>
      <c r="F111">
        <f>MIN(F110+$L$1-G111*$L$2,$L$3)</f>
        <v>-283.7300892106434</v>
      </c>
      <c r="G111">
        <f t="shared" si="13"/>
        <v>0.9469171167277184</v>
      </c>
    </row>
    <row r="112" spans="1:7" ht="12.75">
      <c r="A112">
        <f t="shared" si="14"/>
        <v>-1</v>
      </c>
      <c r="B112">
        <f>MIN(B111+$L$1-C112*$L$2,$L$3)</f>
        <v>151.4188466796499</v>
      </c>
      <c r="C112">
        <f t="shared" si="11"/>
        <v>0.08818841395953168</v>
      </c>
      <c r="E112">
        <f t="shared" si="15"/>
        <v>99</v>
      </c>
      <c r="F112">
        <f>MIN(F111+$L$1-G112*$L$2,$L$3)</f>
        <v>-461.7211994150364</v>
      </c>
      <c r="G112">
        <f t="shared" si="13"/>
        <v>0.42799111020439295</v>
      </c>
    </row>
    <row r="113" spans="1:7" ht="12.75">
      <c r="A113" s="3">
        <f t="shared" si="14"/>
        <v>0</v>
      </c>
      <c r="B113" s="3">
        <f>MIN(B112+$L$1-C113*$L$2,$L$3)</f>
        <v>99.50343542794099</v>
      </c>
      <c r="C113" s="3">
        <f t="shared" si="11"/>
        <v>0.3019154112517089</v>
      </c>
      <c r="E113">
        <f t="shared" si="15"/>
        <v>100</v>
      </c>
      <c r="F113">
        <f>MIN(F112+$L$1-G113*$L$2,$L$3)</f>
        <v>-219.18993161844446</v>
      </c>
      <c r="G113">
        <f t="shared" si="13"/>
        <v>0.007468732203408068</v>
      </c>
    </row>
    <row r="114" spans="1:3" ht="12.75">
      <c r="A114" s="8" t="s">
        <v>10</v>
      </c>
      <c r="B114" s="8"/>
      <c r="C114" s="8"/>
    </row>
  </sheetData>
  <mergeCells count="1">
    <mergeCell ref="A114:C114"/>
  </mergeCells>
  <dataValidations count="1">
    <dataValidation type="list" allowBlank="1" showInputMessage="1" showErrorMessage="1" sqref="L9:L10">
      <formula1>$X$2:$X$16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0641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Demetris Koutsoyiannis</dc:creator>
  <cp:keywords/>
  <dc:description/>
  <cp:lastModifiedBy>Demetris Koutsoyiannis</cp:lastModifiedBy>
  <dcterms:created xsi:type="dcterms:W3CDTF">2009-08-26T12:36:20Z</dcterms:created>
  <dcterms:modified xsi:type="dcterms:W3CDTF">2012-06-08T11:50:15Z</dcterms:modified>
  <cp:category/>
  <cp:version/>
  <cp:contentType/>
  <cp:contentStatus/>
</cp:coreProperties>
</file>